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showInkAnnotation="0" defaultThemeVersion="124226"/>
  <bookViews>
    <workbookView xWindow="0" yWindow="0" windowWidth="28800" windowHeight="12435" tabRatio="961"/>
  </bookViews>
  <sheets>
    <sheet name="Formato5_LDF" sheetId="102" r:id="rId1"/>
    <sheet name="Hoja1" sheetId="101" r:id="rId2"/>
  </sheets>
  <externalReferences>
    <externalReference r:id="rId3"/>
  </externalReferences>
  <definedNames>
    <definedName name="_xlnm.Print_Area" localSheetId="0">Formato5_LDF!$A$1:$AX$100</definedName>
  </definedNames>
  <calcPr calcId="144525"/>
</workbook>
</file>

<file path=xl/calcChain.xml><?xml version="1.0" encoding="utf-8"?>
<calcChain xmlns="http://schemas.openxmlformats.org/spreadsheetml/2006/main">
  <c r="AV91" i="102" l="1"/>
  <c r="AV84" i="102" s="1"/>
  <c r="AU91" i="102"/>
  <c r="AU84" i="102" s="1"/>
  <c r="AU82" i="102" s="1"/>
  <c r="AS91" i="102"/>
  <c r="AR91" i="102"/>
  <c r="AR84" i="102" s="1"/>
  <c r="AW90" i="102"/>
  <c r="AT90" i="102"/>
  <c r="AW89" i="102"/>
  <c r="AT89" i="102"/>
  <c r="AS84" i="102"/>
  <c r="AS82" i="102" s="1"/>
  <c r="AW78" i="102"/>
  <c r="AT78" i="102"/>
  <c r="AY77" i="102"/>
  <c r="AW77" i="102"/>
  <c r="AT77" i="102"/>
  <c r="AW76" i="102"/>
  <c r="AT76" i="102"/>
  <c r="AW75" i="102"/>
  <c r="AT75" i="102"/>
  <c r="AW74" i="102"/>
  <c r="AV74" i="102"/>
  <c r="AU74" i="102"/>
  <c r="AS74" i="102"/>
  <c r="AT74" i="102" s="1"/>
  <c r="AR74" i="102"/>
  <c r="AW73" i="102"/>
  <c r="AT73" i="102"/>
  <c r="AW72" i="102"/>
  <c r="AT72" i="102"/>
  <c r="AW71" i="102"/>
  <c r="AT71" i="102"/>
  <c r="AW70" i="102"/>
  <c r="AT70" i="102"/>
  <c r="AV69" i="102"/>
  <c r="AW69" i="102" s="1"/>
  <c r="AU69" i="102"/>
  <c r="AU80" i="102" s="1"/>
  <c r="AS69" i="102"/>
  <c r="AR69" i="102"/>
  <c r="AT69" i="102" s="1"/>
  <c r="AW68" i="102"/>
  <c r="AT68" i="102"/>
  <c r="AW67" i="102"/>
  <c r="AT67" i="102"/>
  <c r="AW66" i="102"/>
  <c r="AT66" i="102"/>
  <c r="AW65" i="102"/>
  <c r="AT65" i="102"/>
  <c r="AW64" i="102"/>
  <c r="AT64" i="102"/>
  <c r="AW63" i="102"/>
  <c r="AT63" i="102"/>
  <c r="AW62" i="102"/>
  <c r="AT62" i="102"/>
  <c r="AW61" i="102"/>
  <c r="AT61" i="102"/>
  <c r="AW60" i="102"/>
  <c r="AV60" i="102"/>
  <c r="AV80" i="102" s="1"/>
  <c r="AU60" i="102"/>
  <c r="AS60" i="102"/>
  <c r="AS80" i="102" s="1"/>
  <c r="AR60" i="102"/>
  <c r="AR80" i="102" s="1"/>
  <c r="AT80" i="102" s="1"/>
  <c r="AS53" i="102"/>
  <c r="AW50" i="102"/>
  <c r="AT50" i="102"/>
  <c r="AW49" i="102"/>
  <c r="AT49" i="102"/>
  <c r="AV48" i="102"/>
  <c r="AW48" i="102" s="1"/>
  <c r="AU48" i="102"/>
  <c r="AS48" i="102"/>
  <c r="AR48" i="102"/>
  <c r="AT48" i="102" s="1"/>
  <c r="AW47" i="102"/>
  <c r="AT47" i="102"/>
  <c r="AV46" i="102"/>
  <c r="AV53" i="102" s="1"/>
  <c r="AU46" i="102"/>
  <c r="AS46" i="102"/>
  <c r="AR46" i="102"/>
  <c r="AR53" i="102" s="1"/>
  <c r="AY45" i="102"/>
  <c r="AW45" i="102"/>
  <c r="AT45" i="102"/>
  <c r="AW44" i="102"/>
  <c r="AT44" i="102"/>
  <c r="AW43" i="102"/>
  <c r="AT43" i="102"/>
  <c r="AW42" i="102"/>
  <c r="AT42" i="102"/>
  <c r="AW41" i="102"/>
  <c r="AT41" i="102"/>
  <c r="AW40" i="102"/>
  <c r="AT40" i="102"/>
  <c r="AW39" i="102"/>
  <c r="AV39" i="102"/>
  <c r="AU39" i="102"/>
  <c r="AT39" i="102"/>
  <c r="AS39" i="102"/>
  <c r="AR39" i="102"/>
  <c r="AW38" i="102"/>
  <c r="AT38" i="102"/>
  <c r="AW37" i="102"/>
  <c r="AT37" i="102"/>
  <c r="AW36" i="102"/>
  <c r="AT36" i="102"/>
  <c r="AW35" i="102"/>
  <c r="AT35" i="102"/>
  <c r="AW34" i="102"/>
  <c r="AT34" i="102"/>
  <c r="AW33" i="102"/>
  <c r="AT33" i="102"/>
  <c r="AW32" i="102"/>
  <c r="AT32" i="102"/>
  <c r="AW31" i="102"/>
  <c r="AT31" i="102"/>
  <c r="AW30" i="102"/>
  <c r="AT30" i="102"/>
  <c r="AW29" i="102"/>
  <c r="AT29" i="102"/>
  <c r="AW28" i="102"/>
  <c r="AT28" i="102"/>
  <c r="AW27" i="102"/>
  <c r="AV27" i="102"/>
  <c r="AU27" i="102"/>
  <c r="AU53" i="102" s="1"/>
  <c r="AT27" i="102"/>
  <c r="AS27" i="102"/>
  <c r="AR27" i="102"/>
  <c r="AY26" i="102"/>
  <c r="AW26" i="102"/>
  <c r="AT26" i="102"/>
  <c r="AW25" i="102"/>
  <c r="AT25" i="102"/>
  <c r="AW24" i="102"/>
  <c r="AT24" i="102"/>
  <c r="AW23" i="102"/>
  <c r="AT23" i="102"/>
  <c r="AW22" i="102"/>
  <c r="AT22" i="102"/>
  <c r="AY21" i="102"/>
  <c r="AW21" i="102"/>
  <c r="AT21" i="102"/>
  <c r="AW20" i="102"/>
  <c r="AW56" i="102" s="1"/>
  <c r="AT20" i="102"/>
  <c r="A10" i="102"/>
  <c r="A9" i="102"/>
  <c r="AT84" i="102" l="1"/>
  <c r="AR82" i="102"/>
  <c r="AT82" i="102" s="1"/>
  <c r="AU86" i="102"/>
  <c r="AY53" i="102"/>
  <c r="AT53" i="102"/>
  <c r="AW53" i="102"/>
  <c r="AV86" i="102"/>
  <c r="AS86" i="102"/>
  <c r="AW80" i="102"/>
  <c r="AY80" i="102"/>
  <c r="AW84" i="102"/>
  <c r="AV82" i="102"/>
  <c r="AW82" i="102" s="1"/>
  <c r="AT60" i="102"/>
  <c r="AW91" i="102"/>
  <c r="AW46" i="102"/>
  <c r="AT91" i="102"/>
  <c r="AT46" i="102"/>
  <c r="AY86" i="102" l="1"/>
  <c r="AR86" i="102"/>
  <c r="AT86" i="102" s="1"/>
  <c r="AW86" i="102" l="1"/>
</calcChain>
</file>

<file path=xl/sharedStrings.xml><?xml version="1.0" encoding="utf-8"?>
<sst xmlns="http://schemas.openxmlformats.org/spreadsheetml/2006/main" count="80" uniqueCount="75">
  <si>
    <t>ESTADO ANALÍTICO DE INGRESOS DETALLADO - LDF</t>
  </si>
  <si>
    <t>(CIFRAS A PESOS)</t>
  </si>
  <si>
    <t>INGRESO</t>
  </si>
  <si>
    <t xml:space="preserve">C O N C E P T O  </t>
  </si>
  <si>
    <t>AMPLIACIONES/</t>
  </si>
  <si>
    <t>DIFERENCIA</t>
  </si>
  <si>
    <t>ESTIMADO</t>
  </si>
  <si>
    <t>REDUCCIONES</t>
  </si>
  <si>
    <t>MODIFICADO</t>
  </si>
  <si>
    <t>DEVENGADO</t>
  </si>
  <si>
    <t>RECAUDADO</t>
  </si>
  <si>
    <t>INGRESOS DE LIBRE DISPOSICIÓN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</si>
  <si>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</si>
  <si>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</si>
  <si>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</si>
  <si>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</si>
  <si>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</si>
  <si>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</si>
  <si>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INGRESOS POR VENTAS DE BIENES Y SERVICIOS</t>
  </si>
  <si>
    <t>PARTICIPACIONES</t>
  </si>
  <si>
    <t>Fondo General de Participaciones</t>
  </si>
  <si>
    <t>Fondo de Fomento Municipal</t>
  </si>
  <si>
    <t>Fondo de Fiscalización y Recaudación</t>
  </si>
  <si>
    <t>Fondo de Compensación</t>
  </si>
  <si>
    <t>Fondo de Extracción de Hidrocarburos</t>
  </si>
  <si>
    <t>Impuesto Especial sobre Producción y Servicios</t>
  </si>
  <si>
    <t>0.136% de la Recaudación Federal Participable</t>
  </si>
  <si>
    <t>3.17% Sobre Extracción de Petróleo</t>
  </si>
  <si>
    <t>Gasolinas y Diesel</t>
  </si>
  <si>
    <t>Fondo del Impuesto Sobre la Renta</t>
  </si>
  <si>
    <t>Fondo de Estabilización de los Ingresos de las Entidades Federativas</t>
  </si>
  <si>
    <t>INCENTIVOS DERIVADOS DE LA COLABORACIÓN FISCAL</t>
  </si>
  <si>
    <t>Tenencia o Uso de Vehículos</t>
  </si>
  <si>
    <t>Fondo de Compensación ISAN</t>
  </si>
  <si>
    <t>Impuesto sobre Automóviles Nuevos</t>
  </si>
  <si>
    <t>Fondo de Compensación de Repecos-Intermedios</t>
  </si>
  <si>
    <t>Otros Incentivos Económicos</t>
  </si>
  <si>
    <t>TRANSFERENCIAS</t>
  </si>
  <si>
    <t>CONVENIOS</t>
  </si>
  <si>
    <t>Otros Convenios y Subsidios</t>
  </si>
  <si>
    <t>OTROS INGRESOS DE LIBRE DISPOSICIÓN</t>
  </si>
  <si>
    <t>Participaciones en Ingresos Locales</t>
  </si>
  <si>
    <t>Otros Ingresos de Libre Disposición</t>
  </si>
  <si>
    <t>TOTAL DE INGRESOS DE LIBRE DISPOSICIÓN</t>
  </si>
  <si>
    <t>INGRESOS EXCEDENTES DE INGRESOS DE LIBRE DISPOSICIÓN</t>
  </si>
  <si>
    <t>TRANSFERENCIAS FEDERALES ETIQUETADAS</t>
  </si>
  <si>
    <t>Aportaciones</t>
  </si>
  <si>
    <t>Fond. de Aport. para la Nómina Educativa y Gasto Operativo</t>
  </si>
  <si>
    <t>Fond. de Aport. para los Servicios de Salud</t>
  </si>
  <si>
    <t>Fond. de Aport. para la Infraestructura Social</t>
  </si>
  <si>
    <t>Fond. de Aport. p/el Fort. de los Mpios. y de las Demarc. Territ. del D.F.</t>
  </si>
  <si>
    <t>Fond. de Aport. Múltiples</t>
  </si>
  <si>
    <t>Fond. de Aport. para la Educación Tecnológica y de Adultos</t>
  </si>
  <si>
    <t>Fond. de Aport. para la Seguridad Pública de los Estados y del D. F.</t>
  </si>
  <si>
    <t>Fond. de Aport. para el Fortalecimiento de las Entidades Federativas</t>
  </si>
  <si>
    <t>Convenios</t>
  </si>
  <si>
    <t>Convenios de Protección Social en Salud</t>
  </si>
  <si>
    <t>Convenios de Descentralización</t>
  </si>
  <si>
    <t>Convenios de Reasignación</t>
  </si>
  <si>
    <t>Fondos Distintos de Aportaciones</t>
  </si>
  <si>
    <t>Fondo para Entidades Fed. y Mpios. Productores de Hidrocarburos</t>
  </si>
  <si>
    <t>Fondo Minero</t>
  </si>
  <si>
    <t>Transferencias, Subsidios ,Subvenciones, y Pensiones y Jub.</t>
  </si>
  <si>
    <t>Otras Transferencias Federales Etiquetadas</t>
  </si>
  <si>
    <t>TOTAL DE TRANSFERENCIAS FEDERALES ETIQUETADAS</t>
  </si>
  <si>
    <t>INGRESOS DERIVADOS DE FINANCIAMIENTO</t>
  </si>
  <si>
    <t>Ingresos Derivados de Financiamiento</t>
  </si>
  <si>
    <t>TOTAL DE INGRESOS</t>
  </si>
  <si>
    <t>Datos informativos</t>
  </si>
  <si>
    <t>Ing. Derivados de Financ. con Fuente de Pago de Ing. de Libre Disposición</t>
  </si>
  <si>
    <t>Ing. Derivados de Financ. con Fuente de Pago de Transf. Fed. Etiquetadas</t>
  </si>
  <si>
    <t>Ingresos Derivados de Financimiento</t>
  </si>
  <si>
    <t>La información consignada en este reporte es responsabilidad de la Unidad Ejecutora de Gasto, de conformidad a los Artículos 44, 125 y 126 de la Ley de Presupuesto y Gasto Eficiente de la Ciudad de México, la que servirá de base para la integración de la Cuenta Pública 2017.</t>
  </si>
  <si>
    <t>CUENTA PÚBLICA 2017</t>
  </si>
  <si>
    <t>Formato5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</si>
</sst>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#,##0[$€];[Red]\-#,##0[$€]"/>
    <numFmt numFmtId="165" formatCode="dd/mm/yy;@"/>
    <numFmt numFmtId="166" formatCode="#,##0_);[Black]\(#,##0\)"/>
    <numFmt numFmtId="167" formatCode="#,##0.0_);[Black]\(#,##0.0\)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0"/>
      <color rgb="FF000000"/>
      <name val="Times New Roman"/>
      <family val="1"/>
    </font>
    <font>
      <sz val="8"/>
      <name val="Palatino Linotype"/>
      <family val="1"/>
    </font>
    <font>
      <sz val="8"/>
      <color theme="1"/>
      <name val="Palatino Linotype"/>
      <family val="1"/>
    </font>
    <font>
      <sz val="7"/>
      <name val="Palatino Linotype"/>
      <family val="1"/>
    </font>
    <font>
      <b/>
      <sz val="7"/>
      <color indexed="18"/>
      <name val="Palatino Linotype"/>
      <family val="1"/>
    </font>
    <font>
      <sz val="6"/>
      <name val="Palatino Linotype"/>
      <family val="1"/>
    </font>
    <font>
      <sz val="8"/>
      <color theme="1"/>
      <name val="Gotham Rounded Book"/>
      <family val="3"/>
    </font>
    <font>
      <sz val="8"/>
      <name val="Gotham Rounded Book"/>
      <family val="3"/>
    </font>
    <font>
      <b/>
      <sz val="8"/>
      <name val="Gotham Rounded Book"/>
      <family val="3"/>
    </font>
    <font>
      <b/>
      <sz val="7"/>
      <name val="Gotham Rounded Book"/>
      <family val="3"/>
    </font>
    <font>
      <sz val="7"/>
      <name val="Gotham Rounded Book"/>
      <family val="3"/>
    </font>
    <font>
      <sz val="6"/>
      <name val="Gotham Rounded Book"/>
      <family val="3"/>
    </font>
    <font>
      <b/>
      <sz val="6"/>
      <name val="Gotham Rounded Book"/>
      <family val="3"/>
    </font>
    <font>
      <sz val="5"/>
      <name val="Gotham Rounded Book"/>
      <family val="3"/>
    </font>
    <font>
      <b/>
      <u/>
      <sz val="5"/>
      <name val="Gotham Rounded Book"/>
      <family val="3"/>
    </font>
    <font>
      <b/>
      <sz val="5"/>
      <name val="Gotham Rounded Book"/>
      <family val="3"/>
    </font>
    <font>
      <sz val="4"/>
      <name val="Gotham Rounded Book"/>
      <family val="3"/>
    </font>
    <font>
      <b/>
      <sz val="4"/>
      <name val="Gotham Rounded Book"/>
      <family val="3"/>
    </font>
    <font>
      <b/>
      <sz val="5"/>
      <color theme="1"/>
      <name val="Gotham Rounded Book"/>
      <family val="3"/>
    </font>
    <font>
      <sz val="5"/>
      <color theme="1"/>
      <name val="Gotham Rounded Book"/>
      <family val="3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2D3D5"/>
        <bgColor indexed="64"/>
      </patternFill>
    </fill>
  </fills>
  <borders count="13">
    <border>
      <left/>
      <right/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</borders>
  <cellStyleXfs count="32">
    <xf numFmtId="0" fontId="0" fillId="0" borderId="0"/>
    <xf numFmtId="0" fontId="2" fillId="0" borderId="0"/>
    <xf numFmtId="16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4" fillId="0" borderId="0"/>
    <xf numFmtId="0" fontId="3" fillId="0" borderId="0"/>
  </cellStyleXfs>
  <cellXfs count="101">
    <xf numFmtId="0" fontId="0" fillId="0" borderId="0" xfId="0"/>
    <xf numFmtId="0" fontId="5" fillId="0" borderId="0" xfId="1" applyFont="1" applyAlignment="1">
      <alignment vertical="center"/>
    </xf>
    <xf numFmtId="0" fontId="6" fillId="2" borderId="0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horizontal="center" vertical="center"/>
    </xf>
    <xf numFmtId="165" fontId="6" fillId="2" borderId="0" xfId="0" applyNumberFormat="1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7" fillId="0" borderId="0" xfId="1" applyFont="1" applyAlignment="1">
      <alignment vertical="center"/>
    </xf>
    <xf numFmtId="0" fontId="8" fillId="0" borderId="0" xfId="1" applyFont="1" applyBorder="1" applyAlignment="1">
      <alignment vertical="center"/>
    </xf>
    <xf numFmtId="0" fontId="7" fillId="2" borderId="0" xfId="1" applyFont="1" applyFill="1" applyAlignment="1">
      <alignment vertical="center"/>
    </xf>
    <xf numFmtId="0" fontId="9" fillId="0" borderId="0" xfId="1" applyFont="1" applyAlignment="1">
      <alignment vertical="center"/>
    </xf>
    <xf numFmtId="0" fontId="10" fillId="3" borderId="0" xfId="0" applyFont="1" applyFill="1" applyBorder="1" applyAlignment="1">
      <alignment horizontal="centerContinuous" vertical="center"/>
    </xf>
    <xf numFmtId="0" fontId="11" fillId="3" borderId="0" xfId="1" applyFont="1" applyFill="1" applyAlignment="1">
      <alignment horizontal="centerContinuous" vertical="center"/>
    </xf>
    <xf numFmtId="0" fontId="11" fillId="0" borderId="0" xfId="1" applyFont="1" applyAlignment="1">
      <alignment vertical="center"/>
    </xf>
    <xf numFmtId="0" fontId="12" fillId="3" borderId="0" xfId="1" applyFont="1" applyFill="1" applyAlignment="1">
      <alignment horizontal="centerContinuous" vertical="center"/>
    </xf>
    <xf numFmtId="0" fontId="13" fillId="0" borderId="0" xfId="1" applyFont="1" applyAlignment="1">
      <alignment horizontal="centerContinuous" vertical="center"/>
    </xf>
    <xf numFmtId="0" fontId="14" fillId="0" borderId="0" xfId="1" applyFont="1" applyAlignment="1">
      <alignment horizontal="centerContinuous" vertical="center"/>
    </xf>
    <xf numFmtId="0" fontId="14" fillId="0" borderId="0" xfId="1" applyFont="1" applyAlignment="1">
      <alignment vertical="center"/>
    </xf>
    <xf numFmtId="0" fontId="15" fillId="3" borderId="0" xfId="1" applyFont="1" applyFill="1" applyBorder="1" applyAlignment="1">
      <alignment vertical="center"/>
    </xf>
    <xf numFmtId="0" fontId="16" fillId="3" borderId="0" xfId="1" applyFont="1" applyFill="1" applyBorder="1" applyAlignment="1">
      <alignment horizontal="centerContinuous"/>
    </xf>
    <xf numFmtId="0" fontId="15" fillId="3" borderId="0" xfId="1" applyFont="1" applyFill="1" applyBorder="1" applyAlignment="1">
      <alignment horizontal="centerContinuous"/>
    </xf>
    <xf numFmtId="0" fontId="16" fillId="3" borderId="0" xfId="31" applyFont="1" applyFill="1" applyBorder="1" applyAlignment="1">
      <alignment horizontal="center" vertical="center"/>
    </xf>
    <xf numFmtId="0" fontId="16" fillId="3" borderId="0" xfId="31" applyFont="1" applyFill="1" applyBorder="1" applyAlignment="1">
      <alignment horizontal="centerContinuous" vertical="center"/>
    </xf>
    <xf numFmtId="0" fontId="16" fillId="3" borderId="0" xfId="1" quotePrefix="1" applyFont="1" applyFill="1" applyBorder="1" applyAlignment="1">
      <alignment horizontal="centerContinuous" vertical="center"/>
    </xf>
    <xf numFmtId="0" fontId="15" fillId="3" borderId="0" xfId="1" applyFont="1" applyFill="1" applyBorder="1" applyAlignment="1">
      <alignment horizontal="centerContinuous" vertical="center"/>
    </xf>
    <xf numFmtId="0" fontId="16" fillId="3" borderId="0" xfId="1" applyFont="1" applyFill="1" applyBorder="1" applyAlignment="1">
      <alignment horizontal="center" vertical="center"/>
    </xf>
    <xf numFmtId="0" fontId="15" fillId="3" borderId="0" xfId="1" applyFont="1" applyFill="1" applyBorder="1" applyAlignment="1">
      <alignment horizontal="center" vertical="center"/>
    </xf>
    <xf numFmtId="0" fontId="16" fillId="3" borderId="0" xfId="1" applyFont="1" applyFill="1" applyBorder="1" applyAlignment="1">
      <alignment horizontal="centerContinuous" vertical="center"/>
    </xf>
    <xf numFmtId="0" fontId="17" fillId="0" borderId="0" xfId="1" applyFont="1" applyFill="1" applyBorder="1" applyAlignment="1">
      <alignment vertical="center"/>
    </xf>
    <xf numFmtId="0" fontId="18" fillId="0" borderId="0" xfId="1" applyFont="1" applyFill="1" applyBorder="1" applyAlignment="1">
      <alignment vertical="center"/>
    </xf>
    <xf numFmtId="166" fontId="17" fillId="0" borderId="0" xfId="1" applyNumberFormat="1" applyFont="1" applyFill="1" applyBorder="1" applyAlignment="1">
      <alignment vertical="center"/>
    </xf>
    <xf numFmtId="0" fontId="17" fillId="0" borderId="0" xfId="1" applyFont="1" applyAlignment="1">
      <alignment vertical="center"/>
    </xf>
    <xf numFmtId="0" fontId="19" fillId="0" borderId="0" xfId="1" applyFont="1" applyFill="1" applyBorder="1" applyAlignment="1">
      <alignment vertical="center"/>
    </xf>
    <xf numFmtId="166" fontId="19" fillId="0" borderId="0" xfId="1" applyNumberFormat="1" applyFont="1" applyFill="1" applyBorder="1" applyAlignment="1">
      <alignment vertical="center"/>
    </xf>
    <xf numFmtId="0" fontId="17" fillId="0" borderId="1" xfId="1" applyFont="1" applyFill="1" applyBorder="1" applyAlignment="1">
      <alignment vertical="center"/>
    </xf>
    <xf numFmtId="0" fontId="19" fillId="0" borderId="2" xfId="1" applyFont="1" applyFill="1" applyBorder="1" applyAlignment="1">
      <alignment vertical="center"/>
    </xf>
    <xf numFmtId="0" fontId="19" fillId="0" borderId="2" xfId="0" applyFont="1" applyFill="1" applyBorder="1" applyAlignment="1">
      <alignment horizontal="left" vertical="center"/>
    </xf>
    <xf numFmtId="0" fontId="17" fillId="0" borderId="2" xfId="1" applyFont="1" applyFill="1" applyBorder="1" applyAlignment="1">
      <alignment vertical="center"/>
    </xf>
    <xf numFmtId="0" fontId="17" fillId="0" borderId="3" xfId="1" applyFont="1" applyFill="1" applyBorder="1" applyAlignment="1">
      <alignment vertical="center"/>
    </xf>
    <xf numFmtId="166" fontId="19" fillId="0" borderId="4" xfId="1" applyNumberFormat="1" applyFont="1" applyFill="1" applyBorder="1" applyAlignment="1" applyProtection="1">
      <alignment vertical="center"/>
    </xf>
    <xf numFmtId="166" fontId="19" fillId="0" borderId="1" xfId="1" applyNumberFormat="1" applyFont="1" applyFill="1" applyBorder="1" applyAlignment="1" applyProtection="1">
      <alignment vertical="center"/>
    </xf>
    <xf numFmtId="166" fontId="17" fillId="0" borderId="5" xfId="1" applyNumberFormat="1" applyFont="1" applyFill="1" applyBorder="1" applyAlignment="1">
      <alignment vertical="center"/>
    </xf>
    <xf numFmtId="166" fontId="19" fillId="0" borderId="4" xfId="1" applyNumberFormat="1" applyFont="1" applyFill="1" applyBorder="1" applyAlignment="1" applyProtection="1">
      <alignment vertical="center"/>
      <protection locked="0"/>
    </xf>
    <xf numFmtId="166" fontId="17" fillId="0" borderId="3" xfId="1" applyNumberFormat="1" applyFont="1" applyFill="1" applyBorder="1" applyAlignment="1">
      <alignment vertical="center"/>
    </xf>
    <xf numFmtId="166" fontId="19" fillId="0" borderId="4" xfId="1" applyNumberFormat="1" applyFont="1" applyFill="1" applyBorder="1" applyAlignment="1">
      <alignment vertical="center"/>
    </xf>
    <xf numFmtId="166" fontId="19" fillId="0" borderId="1" xfId="1" applyNumberFormat="1" applyFont="1" applyFill="1" applyBorder="1" applyAlignment="1">
      <alignment vertical="center"/>
    </xf>
    <xf numFmtId="0" fontId="17" fillId="0" borderId="2" xfId="0" applyFont="1" applyFill="1" applyBorder="1" applyAlignment="1">
      <alignment horizontal="left" vertical="center"/>
    </xf>
    <xf numFmtId="166" fontId="17" fillId="0" borderId="4" xfId="1" applyNumberFormat="1" applyFont="1" applyFill="1" applyBorder="1" applyAlignment="1" applyProtection="1">
      <alignment vertical="center"/>
    </xf>
    <xf numFmtId="166" fontId="17" fillId="0" borderId="1" xfId="1" applyNumberFormat="1" applyFont="1" applyFill="1" applyBorder="1" applyAlignment="1" applyProtection="1">
      <alignment vertical="center"/>
    </xf>
    <xf numFmtId="166" fontId="17" fillId="0" borderId="4" xfId="1" applyNumberFormat="1" applyFont="1" applyFill="1" applyBorder="1" applyAlignment="1">
      <alignment vertical="center"/>
    </xf>
    <xf numFmtId="166" fontId="17" fillId="0" borderId="1" xfId="1" applyNumberFormat="1" applyFont="1" applyFill="1" applyBorder="1" applyAlignment="1">
      <alignment vertical="center"/>
    </xf>
    <xf numFmtId="166" fontId="19" fillId="0" borderId="3" xfId="1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6" xfId="1" applyFont="1" applyFill="1" applyBorder="1" applyAlignment="1">
      <alignment vertical="center"/>
    </xf>
    <xf numFmtId="0" fontId="19" fillId="0" borderId="7" xfId="1" applyFont="1" applyFill="1" applyBorder="1" applyAlignment="1">
      <alignment vertical="center"/>
    </xf>
    <xf numFmtId="0" fontId="17" fillId="0" borderId="8" xfId="1" applyFont="1" applyFill="1" applyBorder="1" applyAlignment="1">
      <alignment vertical="center"/>
    </xf>
    <xf numFmtId="0" fontId="17" fillId="0" borderId="9" xfId="1" applyFont="1" applyFill="1" applyBorder="1" applyAlignment="1">
      <alignment vertical="center"/>
    </xf>
    <xf numFmtId="166" fontId="19" fillId="0" borderId="10" xfId="1" applyNumberFormat="1" applyFont="1" applyFill="1" applyBorder="1" applyAlignment="1">
      <alignment vertical="center"/>
    </xf>
    <xf numFmtId="166" fontId="19" fillId="0" borderId="7" xfId="1" applyNumberFormat="1" applyFont="1" applyFill="1" applyBorder="1" applyAlignment="1">
      <alignment vertical="center"/>
    </xf>
    <xf numFmtId="166" fontId="17" fillId="0" borderId="9" xfId="1" applyNumberFormat="1" applyFont="1" applyFill="1" applyBorder="1" applyAlignment="1">
      <alignment vertical="center"/>
    </xf>
    <xf numFmtId="0" fontId="19" fillId="0" borderId="0" xfId="31" applyFont="1" applyFill="1" applyBorder="1" applyAlignment="1">
      <alignment vertical="center"/>
    </xf>
    <xf numFmtId="0" fontId="19" fillId="0" borderId="1" xfId="1" applyFont="1" applyFill="1" applyBorder="1" applyAlignment="1">
      <alignment vertical="center"/>
    </xf>
    <xf numFmtId="0" fontId="17" fillId="0" borderId="2" xfId="31" applyFont="1" applyFill="1" applyBorder="1" applyAlignment="1">
      <alignment vertical="center"/>
    </xf>
    <xf numFmtId="0" fontId="17" fillId="0" borderId="0" xfId="31" applyFont="1" applyFill="1" applyBorder="1" applyAlignment="1">
      <alignment vertical="center"/>
    </xf>
    <xf numFmtId="0" fontId="17" fillId="0" borderId="7" xfId="1" applyFont="1" applyFill="1" applyBorder="1" applyAlignment="1">
      <alignment vertical="center"/>
    </xf>
    <xf numFmtId="0" fontId="19" fillId="0" borderId="8" xfId="1" applyFont="1" applyFill="1" applyBorder="1" applyAlignment="1">
      <alignment vertical="center"/>
    </xf>
    <xf numFmtId="0" fontId="17" fillId="0" borderId="8" xfId="31" applyFont="1" applyFill="1" applyBorder="1" applyAlignment="1">
      <alignment vertical="center"/>
    </xf>
    <xf numFmtId="0" fontId="19" fillId="0" borderId="2" xfId="31" applyFont="1" applyFill="1" applyBorder="1" applyAlignment="1">
      <alignment vertical="center"/>
    </xf>
    <xf numFmtId="0" fontId="17" fillId="0" borderId="11" xfId="1" applyFont="1" applyFill="1" applyBorder="1" applyAlignment="1">
      <alignment vertical="center"/>
    </xf>
    <xf numFmtId="0" fontId="19" fillId="0" borderId="11" xfId="1" applyFont="1" applyFill="1" applyBorder="1" applyAlignment="1">
      <alignment vertical="center"/>
    </xf>
    <xf numFmtId="0" fontId="17" fillId="0" borderId="11" xfId="31" applyFont="1" applyFill="1" applyBorder="1" applyAlignment="1">
      <alignment vertical="center"/>
    </xf>
    <xf numFmtId="166" fontId="17" fillId="0" borderId="11" xfId="1" applyNumberFormat="1" applyFont="1" applyFill="1" applyBorder="1" applyAlignment="1">
      <alignment vertical="center"/>
    </xf>
    <xf numFmtId="0" fontId="17" fillId="0" borderId="12" xfId="1" applyFont="1" applyFill="1" applyBorder="1" applyAlignment="1">
      <alignment vertical="center"/>
    </xf>
    <xf numFmtId="0" fontId="19" fillId="0" borderId="12" xfId="1" applyFont="1" applyFill="1" applyBorder="1" applyAlignment="1">
      <alignment vertical="center"/>
    </xf>
    <xf numFmtId="0" fontId="17" fillId="0" borderId="12" xfId="0" applyFont="1" applyFill="1" applyBorder="1" applyAlignment="1">
      <alignment horizontal="left" vertical="center"/>
    </xf>
    <xf numFmtId="166" fontId="19" fillId="0" borderId="12" xfId="1" applyNumberFormat="1" applyFont="1" applyFill="1" applyBorder="1" applyAlignment="1">
      <alignment vertical="center"/>
    </xf>
    <xf numFmtId="166" fontId="17" fillId="0" borderId="12" xfId="1" applyNumberFormat="1" applyFont="1" applyFill="1" applyBorder="1" applyAlignment="1">
      <alignment vertical="center"/>
    </xf>
    <xf numFmtId="0" fontId="17" fillId="0" borderId="0" xfId="1" applyFont="1" applyFill="1" applyAlignment="1">
      <alignment vertical="center"/>
    </xf>
    <xf numFmtId="167" fontId="17" fillId="0" borderId="0" xfId="1" applyNumberFormat="1" applyFont="1" applyFill="1" applyBorder="1" applyAlignment="1">
      <alignment vertical="center"/>
    </xf>
    <xf numFmtId="0" fontId="17" fillId="0" borderId="0" xfId="1" applyFont="1" applyFill="1" applyBorder="1" applyAlignment="1">
      <alignment horizontal="center" vertical="center"/>
    </xf>
    <xf numFmtId="0" fontId="20" fillId="0" borderId="0" xfId="1" applyFont="1" applyFill="1" applyBorder="1" applyAlignment="1">
      <alignment horizontal="center" vertical="center"/>
    </xf>
    <xf numFmtId="0" fontId="21" fillId="0" borderId="0" xfId="1" applyFont="1" applyFill="1" applyBorder="1" applyAlignment="1">
      <alignment vertical="center"/>
    </xf>
    <xf numFmtId="0" fontId="22" fillId="0" borderId="0" xfId="0" applyFont="1" applyFill="1" applyBorder="1" applyAlignment="1">
      <alignment horizontal="right" vertical="center"/>
    </xf>
    <xf numFmtId="0" fontId="17" fillId="0" borderId="0" xfId="1" applyFont="1" applyBorder="1" applyAlignment="1" applyProtection="1">
      <alignment vertical="center"/>
    </xf>
    <xf numFmtId="0" fontId="19" fillId="0" borderId="0" xfId="1" applyFont="1" applyBorder="1" applyAlignment="1" applyProtection="1">
      <alignment vertical="center"/>
    </xf>
    <xf numFmtId="0" fontId="23" fillId="0" borderId="0" xfId="0" applyFont="1" applyFill="1" applyBorder="1" applyAlignment="1" applyProtection="1">
      <alignment horizontal="left" vertical="center"/>
    </xf>
    <xf numFmtId="167" fontId="17" fillId="0" borderId="0" xfId="1" applyNumberFormat="1" applyFont="1" applyFill="1" applyBorder="1" applyAlignment="1" applyProtection="1">
      <alignment vertical="center"/>
    </xf>
    <xf numFmtId="167" fontId="17" fillId="0" borderId="0" xfId="1" applyNumberFormat="1" applyFont="1" applyBorder="1" applyAlignment="1" applyProtection="1">
      <alignment vertical="center"/>
    </xf>
    <xf numFmtId="0" fontId="22" fillId="0" borderId="0" xfId="0" applyFont="1" applyFill="1" applyAlignment="1">
      <alignment horizontal="right" vertical="center"/>
    </xf>
    <xf numFmtId="0" fontId="17" fillId="2" borderId="0" xfId="31" applyFont="1" applyFill="1" applyBorder="1" applyAlignment="1" applyProtection="1">
      <alignment vertical="center"/>
    </xf>
    <xf numFmtId="0" fontId="17" fillId="0" borderId="0" xfId="1" applyFont="1" applyFill="1" applyBorder="1" applyAlignment="1" applyProtection="1">
      <alignment horizontal="centerContinuous" vertical="center"/>
    </xf>
    <xf numFmtId="0" fontId="19" fillId="0" borderId="0" xfId="1" applyFont="1" applyFill="1" applyBorder="1" applyAlignment="1" applyProtection="1">
      <alignment horizontal="centerContinuous" vertical="center"/>
    </xf>
    <xf numFmtId="0" fontId="17" fillId="0" borderId="0" xfId="1" applyFont="1" applyBorder="1" applyAlignment="1" applyProtection="1">
      <alignment horizontal="center" vertical="center"/>
    </xf>
    <xf numFmtId="0" fontId="20" fillId="0" borderId="0" xfId="1" applyFont="1" applyBorder="1" applyAlignment="1" applyProtection="1">
      <alignment horizontal="centerContinuous" vertical="center"/>
    </xf>
    <xf numFmtId="0" fontId="17" fillId="2" borderId="0" xfId="31" applyFont="1" applyFill="1" applyBorder="1" applyAlignment="1" applyProtection="1">
      <alignment horizontal="centerContinuous" vertical="center"/>
    </xf>
    <xf numFmtId="0" fontId="17" fillId="0" borderId="0" xfId="1" applyFont="1" applyBorder="1" applyAlignment="1" applyProtection="1">
      <alignment horizontal="centerContinuous" vertical="center"/>
    </xf>
    <xf numFmtId="167" fontId="17" fillId="0" borderId="0" xfId="1" applyNumberFormat="1" applyFont="1" applyFill="1" applyBorder="1" applyAlignment="1" applyProtection="1">
      <alignment horizontal="centerContinuous" vertical="center"/>
    </xf>
    <xf numFmtId="167" fontId="19" fillId="0" borderId="0" xfId="1" applyNumberFormat="1" applyFont="1" applyFill="1" applyBorder="1" applyAlignment="1" applyProtection="1">
      <alignment horizontal="centerContinuous" vertical="center"/>
    </xf>
    <xf numFmtId="0" fontId="19" fillId="0" borderId="0" xfId="1" applyFont="1" applyFill="1" applyBorder="1" applyAlignment="1">
      <alignment horizontal="centerContinuous" vertical="center"/>
    </xf>
    <xf numFmtId="0" fontId="17" fillId="0" borderId="0" xfId="1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alignment horizontal="right" vertical="center"/>
    </xf>
    <xf numFmtId="0" fontId="14" fillId="0" borderId="0" xfId="1" applyFont="1" applyAlignment="1" applyProtection="1">
      <alignment vertical="center"/>
    </xf>
  </cellXfs>
  <cellStyles count="32">
    <cellStyle name="Euro" xfId="2"/>
    <cellStyle name="Millares 2" xfId="15"/>
    <cellStyle name="Normal" xfId="0" builtinId="0"/>
    <cellStyle name="Normal 10" xfId="16"/>
    <cellStyle name="Normal 11" xfId="17"/>
    <cellStyle name="Normal 12" xfId="18"/>
    <cellStyle name="Normal 12 2" xfId="19"/>
    <cellStyle name="Normal 13" xfId="20"/>
    <cellStyle name="Normal 14" xfId="21"/>
    <cellStyle name="Normal 15" xfId="22"/>
    <cellStyle name="Normal 2" xfId="1"/>
    <cellStyle name="Normal 2 2" xfId="3"/>
    <cellStyle name="Normal 2 3" xfId="4"/>
    <cellStyle name="Normal 2 4" xfId="23"/>
    <cellStyle name="Normal 2 5" xfId="24"/>
    <cellStyle name="Normal 2 6" xfId="25"/>
    <cellStyle name="Normal 2 7" xfId="26"/>
    <cellStyle name="Normal 2 8" xfId="27"/>
    <cellStyle name="Normal 3" xfId="5"/>
    <cellStyle name="Normal 3 2" xfId="6"/>
    <cellStyle name="Normal 3 3" xfId="7"/>
    <cellStyle name="Normal 3 4" xfId="8"/>
    <cellStyle name="Normal 4" xfId="9"/>
    <cellStyle name="Normal 4 2" xfId="10"/>
    <cellStyle name="Normal 5" xfId="11"/>
    <cellStyle name="Normal 5 2" xfId="28"/>
    <cellStyle name="Normal 5 3" xfId="29"/>
    <cellStyle name="Normal 6" xfId="12"/>
    <cellStyle name="Normal 7" xfId="13"/>
    <cellStyle name="Normal 8" xfId="14"/>
    <cellStyle name="Normal 9" xfId="30"/>
    <cellStyle name="Normal_Invi_07_LEER" xfId="31"/>
  </cellStyles>
  <dxfs count="2"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C87D00"/>
      <color rgb="FFEC268F"/>
      <color rgb="FFD2D3D5"/>
      <color rgb="FFF8F8F8"/>
      <color rgb="FFCCCCCC"/>
      <color rgb="FFB4B4B4"/>
      <color rgb="FFC0C0C0"/>
      <color rgb="FFB2B2B2"/>
      <color rgb="FFD0883A"/>
      <color rgb="FFBD7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97</xdr:row>
      <xdr:rowOff>0</xdr:rowOff>
    </xdr:from>
    <xdr:to>
      <xdr:col>50</xdr:col>
      <xdr:colOff>0</xdr:colOff>
      <xdr:row>97</xdr:row>
      <xdr:rowOff>90265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677400"/>
          <a:ext cx="6581775" cy="90265"/>
        </a:xfrm>
        <a:prstGeom prst="rect">
          <a:avLst/>
        </a:prstGeom>
      </xdr:spPr>
    </xdr:pic>
    <xdr:clientData/>
  </xdr:twoCellAnchor>
  <xdr:twoCellAnchor editAs="oneCell">
    <xdr:from>
      <xdr:col>0</xdr:col>
      <xdr:colOff>10025</xdr:colOff>
      <xdr:row>0</xdr:row>
      <xdr:rowOff>12535</xdr:rowOff>
    </xdr:from>
    <xdr:to>
      <xdr:col>50</xdr:col>
      <xdr:colOff>2506</xdr:colOff>
      <xdr:row>6</xdr:row>
      <xdr:rowOff>120777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5" y="12535"/>
          <a:ext cx="6583781" cy="9083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nformaci&#243;n%20Presupuestal_LGCG_LDF%20222%20-%20cop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_01"/>
      <sheetName val="Formato5_LDF"/>
      <sheetName val="EP_02"/>
      <sheetName val="Formato6B_LDF"/>
      <sheetName val="EP_03"/>
      <sheetName val="EP_04"/>
      <sheetName val="Formato6A_LDF"/>
      <sheetName val="EP_05"/>
      <sheetName val="Formato6C_LDF"/>
      <sheetName val="EP_06"/>
      <sheetName val="EP_07"/>
      <sheetName val="EP_08"/>
      <sheetName val="Hoja1"/>
    </sheetNames>
    <sheetDataSet>
      <sheetData sheetId="0">
        <row r="10">
          <cell r="A10" t="str">
            <v>ESTADOS PRESUPUESTARIOS</v>
          </cell>
        </row>
        <row r="11">
          <cell r="A11" t="str">
            <v>12 PD PP CAJA DE PREVISIÓN DE LA POLICÍA PREVENTIVA DE LA CIUDAD DE MÉXICO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Y421"/>
  <sheetViews>
    <sheetView showGridLines="0" tabSelected="1" topLeftCell="A16" zoomScale="170" zoomScaleNormal="170" zoomScaleSheetLayoutView="160" workbookViewId="0">
      <selection activeCell="AU32" sqref="AU32"/>
    </sheetView>
  </sheetViews>
  <sheetFormatPr baseColWidth="10" defaultRowHeight="13.5"/>
  <cols>
    <col min="1" max="1" width="0.140625" style="1" customWidth="1"/>
    <col min="2" max="43" width="0.85546875" style="1" customWidth="1"/>
    <col min="44" max="49" width="10.42578125" style="1" customWidth="1"/>
    <col min="50" max="50" width="0.140625" style="1" customWidth="1"/>
    <col min="51" max="16384" width="11.42578125" style="1"/>
  </cols>
  <sheetData>
    <row r="1" spans="1:50" ht="11.1" customHeight="1">
      <c r="AV1" s="2"/>
      <c r="AW1" s="3"/>
    </row>
    <row r="2" spans="1:50" ht="11.1" customHeight="1">
      <c r="AV2" s="2"/>
      <c r="AW2" s="3"/>
    </row>
    <row r="3" spans="1:50" ht="11.1" customHeight="1">
      <c r="AV3" s="2"/>
      <c r="AW3" s="3"/>
    </row>
    <row r="4" spans="1:50" ht="11.1" customHeight="1">
      <c r="AV4" s="2"/>
      <c r="AW4" s="3"/>
    </row>
    <row r="5" spans="1:50" ht="11.1" customHeight="1">
      <c r="AV5" s="2"/>
      <c r="AW5" s="3"/>
    </row>
    <row r="6" spans="1:50" ht="11.1" customHeight="1">
      <c r="AV6" s="2"/>
      <c r="AW6" s="4"/>
    </row>
    <row r="7" spans="1:50" ht="11.1" customHeight="1">
      <c r="AV7" s="5"/>
      <c r="AW7" s="5"/>
    </row>
    <row r="8" spans="1:50" s="9" customFormat="1" ht="3.95" customHeight="1">
      <c r="A8" s="6"/>
      <c r="B8" s="7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8"/>
      <c r="AX8" s="8"/>
    </row>
    <row r="9" spans="1:50" s="12" customFormat="1" ht="11.1" customHeight="1">
      <c r="A9" s="10" t="str">
        <f>[1]EP_01!A10</f>
        <v>ESTADOS PRESUPUESTARIOS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</row>
    <row r="10" spans="1:50" s="12" customFormat="1" ht="11.1" customHeight="1">
      <c r="A10" s="10" t="str">
        <f>[1]EP_01!A11</f>
        <v>12 PD PP CAJA DE PREVISIÓN DE LA POLICÍA PREVENTIVA DE LA CIUDAD DE MÉXICO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</row>
    <row r="11" spans="1:50" s="12" customFormat="1" ht="11.1" customHeight="1">
      <c r="A11" s="10" t="s">
        <v>0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</row>
    <row r="12" spans="1:50" s="12" customFormat="1" ht="11.1" customHeight="1">
      <c r="A12" s="13" t="s">
        <v>1</v>
      </c>
      <c r="B12" s="13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</row>
    <row r="13" spans="1:50" s="16" customFormat="1" ht="3.95" customHeight="1">
      <c r="A13" s="14"/>
      <c r="B13" s="14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</row>
    <row r="14" spans="1:50" s="16" customFormat="1" ht="11.1" customHeight="1">
      <c r="A14" s="17"/>
      <c r="B14" s="18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20" t="s">
        <v>2</v>
      </c>
      <c r="AS14" s="20" t="s">
        <v>2</v>
      </c>
      <c r="AT14" s="20" t="s">
        <v>2</v>
      </c>
      <c r="AU14" s="20" t="s">
        <v>2</v>
      </c>
      <c r="AV14" s="20" t="s">
        <v>2</v>
      </c>
      <c r="AW14" s="21"/>
      <c r="AX14" s="17"/>
    </row>
    <row r="15" spans="1:50" s="16" customFormat="1" ht="11.1" customHeight="1">
      <c r="A15" s="17"/>
      <c r="B15" s="22" t="s">
        <v>3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0"/>
      <c r="AS15" s="20" t="s">
        <v>4</v>
      </c>
      <c r="AT15" s="20"/>
      <c r="AU15" s="20"/>
      <c r="AV15" s="20"/>
      <c r="AW15" s="21" t="s">
        <v>5</v>
      </c>
      <c r="AX15" s="17"/>
    </row>
    <row r="16" spans="1:50" s="16" customFormat="1" ht="11.1" customHeight="1">
      <c r="A16" s="17"/>
      <c r="B16" s="24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6" t="s">
        <v>6</v>
      </c>
      <c r="AS16" s="20" t="s">
        <v>7</v>
      </c>
      <c r="AT16" s="20" t="s">
        <v>8</v>
      </c>
      <c r="AU16" s="20" t="s">
        <v>9</v>
      </c>
      <c r="AV16" s="20" t="s">
        <v>10</v>
      </c>
      <c r="AW16" s="21"/>
      <c r="AX16" s="17"/>
    </row>
    <row r="17" spans="1:51" s="30" customFormat="1" ht="7.5" customHeight="1">
      <c r="A17" s="27"/>
      <c r="B17" s="28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9"/>
      <c r="AS17" s="29"/>
      <c r="AT17" s="29"/>
      <c r="AU17" s="29"/>
      <c r="AV17" s="29"/>
      <c r="AW17" s="29"/>
      <c r="AX17" s="29"/>
    </row>
    <row r="18" spans="1:51" s="30" customFormat="1" ht="7.5" customHeight="1">
      <c r="A18" s="27"/>
      <c r="B18" s="31" t="s">
        <v>11</v>
      </c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32"/>
      <c r="AS18" s="32"/>
      <c r="AT18" s="32"/>
      <c r="AU18" s="32"/>
      <c r="AV18" s="32"/>
      <c r="AW18" s="32"/>
      <c r="AX18" s="29"/>
    </row>
    <row r="19" spans="1:51" s="30" customFormat="1" ht="7.5" customHeight="1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9"/>
      <c r="AS19" s="29"/>
      <c r="AT19" s="29"/>
      <c r="AU19" s="29"/>
      <c r="AV19" s="29"/>
      <c r="AW19" s="29"/>
      <c r="AX19" s="29"/>
    </row>
    <row r="20" spans="1:51" s="30" customFormat="1" ht="7.5" customHeight="1">
      <c r="A20" s="33"/>
      <c r="B20" s="34"/>
      <c r="C20" s="35" t="s">
        <v>12</v>
      </c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7"/>
      <c r="AR20" s="38">
        <v>0</v>
      </c>
      <c r="AS20" s="38">
        <v>0</v>
      </c>
      <c r="AT20" s="38">
        <f t="shared" ref="AT20:AT50" si="0">SUM(AR20+AS20)</f>
        <v>0</v>
      </c>
      <c r="AU20" s="38">
        <v>0</v>
      </c>
      <c r="AV20" s="38">
        <v>0</v>
      </c>
      <c r="AW20" s="39">
        <f t="shared" ref="AW20:AW50" si="1">AV20-AR20</f>
        <v>0</v>
      </c>
      <c r="AX20" s="40"/>
    </row>
    <row r="21" spans="1:51" s="30" customFormat="1" ht="7.5" customHeight="1">
      <c r="A21" s="33"/>
      <c r="B21" s="34"/>
      <c r="C21" s="35" t="s">
        <v>13</v>
      </c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7"/>
      <c r="AR21" s="41">
        <v>1463913771</v>
      </c>
      <c r="AS21" s="41">
        <v>0</v>
      </c>
      <c r="AT21" s="38">
        <f t="shared" si="0"/>
        <v>1463913771</v>
      </c>
      <c r="AU21" s="41">
        <v>1560874789</v>
      </c>
      <c r="AV21" s="41">
        <v>1560874789</v>
      </c>
      <c r="AW21" s="39">
        <f t="shared" si="1"/>
        <v>96961018</v>
      </c>
      <c r="AX21" s="42"/>
      <c r="AY21" s="30" t="str">
        <f>IF(OR(AU21=AV21,AU21&gt;AV21),"Correcto","Incorrecto")</f>
        <v>Correcto</v>
      </c>
    </row>
    <row r="22" spans="1:51" s="30" customFormat="1" ht="7.5" customHeight="1">
      <c r="A22" s="33"/>
      <c r="B22" s="34"/>
      <c r="C22" s="35" t="s">
        <v>14</v>
      </c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7"/>
      <c r="AR22" s="38">
        <v>0</v>
      </c>
      <c r="AS22" s="38">
        <v>0</v>
      </c>
      <c r="AT22" s="38">
        <f t="shared" si="0"/>
        <v>0</v>
      </c>
      <c r="AU22" s="38">
        <v>0</v>
      </c>
      <c r="AV22" s="38">
        <v>0</v>
      </c>
      <c r="AW22" s="39">
        <f t="shared" si="1"/>
        <v>0</v>
      </c>
      <c r="AX22" s="42"/>
    </row>
    <row r="23" spans="1:51" s="30" customFormat="1" ht="7.5" customHeight="1">
      <c r="A23" s="33"/>
      <c r="B23" s="34"/>
      <c r="C23" s="35" t="s">
        <v>15</v>
      </c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7"/>
      <c r="AR23" s="38">
        <v>0</v>
      </c>
      <c r="AS23" s="38">
        <v>0</v>
      </c>
      <c r="AT23" s="38">
        <f t="shared" si="0"/>
        <v>0</v>
      </c>
      <c r="AU23" s="38">
        <v>0</v>
      </c>
      <c r="AV23" s="38">
        <v>0</v>
      </c>
      <c r="AW23" s="39">
        <f t="shared" si="1"/>
        <v>0</v>
      </c>
      <c r="AX23" s="42"/>
    </row>
    <row r="24" spans="1:51" s="30" customFormat="1" ht="7.5" customHeight="1">
      <c r="A24" s="33"/>
      <c r="B24" s="34"/>
      <c r="C24" s="35" t="s">
        <v>16</v>
      </c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7"/>
      <c r="AR24" s="38">
        <v>0</v>
      </c>
      <c r="AS24" s="38">
        <v>0</v>
      </c>
      <c r="AT24" s="38">
        <f t="shared" si="0"/>
        <v>0</v>
      </c>
      <c r="AU24" s="38">
        <v>0</v>
      </c>
      <c r="AV24" s="38">
        <v>0</v>
      </c>
      <c r="AW24" s="39">
        <f t="shared" si="1"/>
        <v>0</v>
      </c>
      <c r="AX24" s="42"/>
    </row>
    <row r="25" spans="1:51" s="30" customFormat="1" ht="7.5" customHeight="1">
      <c r="A25" s="33"/>
      <c r="B25" s="34"/>
      <c r="C25" s="35" t="s">
        <v>17</v>
      </c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7"/>
      <c r="AR25" s="38">
        <v>0</v>
      </c>
      <c r="AS25" s="38">
        <v>0</v>
      </c>
      <c r="AT25" s="38">
        <f t="shared" si="0"/>
        <v>0</v>
      </c>
      <c r="AU25" s="38">
        <v>0</v>
      </c>
      <c r="AV25" s="38">
        <v>0</v>
      </c>
      <c r="AW25" s="39">
        <f t="shared" si="1"/>
        <v>0</v>
      </c>
      <c r="AX25" s="42"/>
    </row>
    <row r="26" spans="1:51" s="30" customFormat="1" ht="7.5" customHeight="1">
      <c r="A26" s="33"/>
      <c r="B26" s="34"/>
      <c r="C26" s="35" t="s">
        <v>18</v>
      </c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7"/>
      <c r="AR26" s="41">
        <v>663923533</v>
      </c>
      <c r="AS26" s="41">
        <v>1107513081</v>
      </c>
      <c r="AT26" s="43">
        <f t="shared" si="0"/>
        <v>1771436614</v>
      </c>
      <c r="AU26" s="41">
        <v>1708373663</v>
      </c>
      <c r="AV26" s="41">
        <v>1708373663</v>
      </c>
      <c r="AW26" s="44">
        <f t="shared" si="1"/>
        <v>1044450130</v>
      </c>
      <c r="AX26" s="42"/>
      <c r="AY26" s="30" t="str">
        <f>IF(OR(AU26=AV26,AU26&gt;AV26),"Correcto","Incorrecto")</f>
        <v>Correcto</v>
      </c>
    </row>
    <row r="27" spans="1:51" s="30" customFormat="1" ht="7.5" customHeight="1">
      <c r="A27" s="33"/>
      <c r="B27" s="34"/>
      <c r="C27" s="35" t="s">
        <v>19</v>
      </c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7"/>
      <c r="AR27" s="43">
        <f>SUM(AR28+AR29+AR30+AR31+AR32+AR33+AR34+AR35+AR36+AR37+AR38)</f>
        <v>0</v>
      </c>
      <c r="AS27" s="43">
        <f>SUM(AS28+AS29+AS30+AS31+AS32+AS33+AS34+AS35+AS36+AS37+AS38)</f>
        <v>0</v>
      </c>
      <c r="AT27" s="43">
        <f t="shared" si="0"/>
        <v>0</v>
      </c>
      <c r="AU27" s="43">
        <f>SUM(AU28+AU29+AU30+AU31+AU32+AU33+AU34+AU35+AU36+AU37+AU38)</f>
        <v>0</v>
      </c>
      <c r="AV27" s="43">
        <f>SUM(AV28+AV29+AV30+AV31+AV32+AV33+AV34+AV35+AV36+AV37+AV38)</f>
        <v>0</v>
      </c>
      <c r="AW27" s="44">
        <f t="shared" si="1"/>
        <v>0</v>
      </c>
      <c r="AX27" s="42"/>
    </row>
    <row r="28" spans="1:51" s="30" customFormat="1" ht="7.5" customHeight="1">
      <c r="A28" s="33"/>
      <c r="B28" s="34"/>
      <c r="C28" s="45"/>
      <c r="D28" s="36" t="s">
        <v>20</v>
      </c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7"/>
      <c r="AR28" s="46">
        <v>0</v>
      </c>
      <c r="AS28" s="46">
        <v>0</v>
      </c>
      <c r="AT28" s="46">
        <f t="shared" si="0"/>
        <v>0</v>
      </c>
      <c r="AU28" s="46">
        <v>0</v>
      </c>
      <c r="AV28" s="46">
        <v>0</v>
      </c>
      <c r="AW28" s="47">
        <f t="shared" si="1"/>
        <v>0</v>
      </c>
      <c r="AX28" s="42"/>
    </row>
    <row r="29" spans="1:51" s="30" customFormat="1" ht="7.5" customHeight="1">
      <c r="A29" s="33"/>
      <c r="B29" s="34"/>
      <c r="C29" s="45"/>
      <c r="D29" s="36" t="s">
        <v>21</v>
      </c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7"/>
      <c r="AR29" s="46">
        <v>0</v>
      </c>
      <c r="AS29" s="46">
        <v>0</v>
      </c>
      <c r="AT29" s="46">
        <f t="shared" si="0"/>
        <v>0</v>
      </c>
      <c r="AU29" s="46">
        <v>0</v>
      </c>
      <c r="AV29" s="46">
        <v>0</v>
      </c>
      <c r="AW29" s="47">
        <f t="shared" si="1"/>
        <v>0</v>
      </c>
      <c r="AX29" s="42"/>
    </row>
    <row r="30" spans="1:51" s="30" customFormat="1" ht="7.5" customHeight="1">
      <c r="A30" s="33"/>
      <c r="B30" s="34"/>
      <c r="C30" s="45"/>
      <c r="D30" s="36" t="s">
        <v>22</v>
      </c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7"/>
      <c r="AR30" s="46">
        <v>0</v>
      </c>
      <c r="AS30" s="46">
        <v>0</v>
      </c>
      <c r="AT30" s="46">
        <f t="shared" si="0"/>
        <v>0</v>
      </c>
      <c r="AU30" s="46">
        <v>0</v>
      </c>
      <c r="AV30" s="46">
        <v>0</v>
      </c>
      <c r="AW30" s="47">
        <f t="shared" si="1"/>
        <v>0</v>
      </c>
      <c r="AX30" s="42"/>
    </row>
    <row r="31" spans="1:51" s="30" customFormat="1" ht="7.5" customHeight="1">
      <c r="A31" s="33"/>
      <c r="B31" s="34"/>
      <c r="C31" s="45"/>
      <c r="D31" s="36" t="s">
        <v>23</v>
      </c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7"/>
      <c r="AR31" s="46">
        <v>0</v>
      </c>
      <c r="AS31" s="46">
        <v>0</v>
      </c>
      <c r="AT31" s="46">
        <f t="shared" si="0"/>
        <v>0</v>
      </c>
      <c r="AU31" s="46">
        <v>0</v>
      </c>
      <c r="AV31" s="46">
        <v>0</v>
      </c>
      <c r="AW31" s="47">
        <f t="shared" si="1"/>
        <v>0</v>
      </c>
      <c r="AX31" s="42"/>
    </row>
    <row r="32" spans="1:51" s="30" customFormat="1" ht="7.5" customHeight="1">
      <c r="A32" s="33"/>
      <c r="B32" s="34"/>
      <c r="C32" s="45"/>
      <c r="D32" s="36" t="s">
        <v>24</v>
      </c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7"/>
      <c r="AR32" s="46">
        <v>0</v>
      </c>
      <c r="AS32" s="46">
        <v>0</v>
      </c>
      <c r="AT32" s="46">
        <f t="shared" si="0"/>
        <v>0</v>
      </c>
      <c r="AU32" s="46">
        <v>0</v>
      </c>
      <c r="AV32" s="46">
        <v>0</v>
      </c>
      <c r="AW32" s="47">
        <f t="shared" si="1"/>
        <v>0</v>
      </c>
      <c r="AX32" s="42"/>
    </row>
    <row r="33" spans="1:51" s="30" customFormat="1" ht="7.5" customHeight="1">
      <c r="A33" s="33"/>
      <c r="B33" s="34"/>
      <c r="C33" s="45"/>
      <c r="D33" s="36" t="s">
        <v>25</v>
      </c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7"/>
      <c r="AR33" s="46">
        <v>0</v>
      </c>
      <c r="AS33" s="46">
        <v>0</v>
      </c>
      <c r="AT33" s="46">
        <f t="shared" si="0"/>
        <v>0</v>
      </c>
      <c r="AU33" s="46">
        <v>0</v>
      </c>
      <c r="AV33" s="46">
        <v>0</v>
      </c>
      <c r="AW33" s="47">
        <f t="shared" si="1"/>
        <v>0</v>
      </c>
      <c r="AX33" s="42"/>
    </row>
    <row r="34" spans="1:51" s="30" customFormat="1" ht="7.5" customHeight="1">
      <c r="A34" s="33"/>
      <c r="B34" s="34"/>
      <c r="C34" s="45"/>
      <c r="D34" s="36" t="s">
        <v>26</v>
      </c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7"/>
      <c r="AR34" s="46">
        <v>0</v>
      </c>
      <c r="AS34" s="46">
        <v>0</v>
      </c>
      <c r="AT34" s="46">
        <f t="shared" si="0"/>
        <v>0</v>
      </c>
      <c r="AU34" s="46">
        <v>0</v>
      </c>
      <c r="AV34" s="46">
        <v>0</v>
      </c>
      <c r="AW34" s="47">
        <f t="shared" si="1"/>
        <v>0</v>
      </c>
      <c r="AX34" s="42"/>
    </row>
    <row r="35" spans="1:51" s="30" customFormat="1" ht="7.5" customHeight="1">
      <c r="A35" s="33"/>
      <c r="B35" s="34"/>
      <c r="C35" s="45"/>
      <c r="D35" s="36" t="s">
        <v>27</v>
      </c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7"/>
      <c r="AR35" s="46">
        <v>0</v>
      </c>
      <c r="AS35" s="46">
        <v>0</v>
      </c>
      <c r="AT35" s="46">
        <f t="shared" si="0"/>
        <v>0</v>
      </c>
      <c r="AU35" s="46">
        <v>0</v>
      </c>
      <c r="AV35" s="46">
        <v>0</v>
      </c>
      <c r="AW35" s="47">
        <f t="shared" si="1"/>
        <v>0</v>
      </c>
      <c r="AX35" s="42"/>
    </row>
    <row r="36" spans="1:51" s="30" customFormat="1" ht="7.5" customHeight="1">
      <c r="A36" s="33"/>
      <c r="B36" s="34"/>
      <c r="C36" s="45"/>
      <c r="D36" s="36" t="s">
        <v>28</v>
      </c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7"/>
      <c r="AR36" s="46">
        <v>0</v>
      </c>
      <c r="AS36" s="46">
        <v>0</v>
      </c>
      <c r="AT36" s="46">
        <f t="shared" si="0"/>
        <v>0</v>
      </c>
      <c r="AU36" s="46">
        <v>0</v>
      </c>
      <c r="AV36" s="46">
        <v>0</v>
      </c>
      <c r="AW36" s="47">
        <f t="shared" si="1"/>
        <v>0</v>
      </c>
      <c r="AX36" s="42"/>
    </row>
    <row r="37" spans="1:51" s="30" customFormat="1" ht="7.5" customHeight="1">
      <c r="A37" s="33"/>
      <c r="B37" s="34"/>
      <c r="C37" s="45"/>
      <c r="D37" s="36" t="s">
        <v>29</v>
      </c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7"/>
      <c r="AR37" s="46">
        <v>0</v>
      </c>
      <c r="AS37" s="46">
        <v>0</v>
      </c>
      <c r="AT37" s="46">
        <f t="shared" si="0"/>
        <v>0</v>
      </c>
      <c r="AU37" s="46">
        <v>0</v>
      </c>
      <c r="AV37" s="46">
        <v>0</v>
      </c>
      <c r="AW37" s="47">
        <f t="shared" si="1"/>
        <v>0</v>
      </c>
      <c r="AX37" s="42"/>
    </row>
    <row r="38" spans="1:51" s="30" customFormat="1" ht="7.5" customHeight="1">
      <c r="A38" s="33"/>
      <c r="B38" s="34"/>
      <c r="C38" s="45"/>
      <c r="D38" s="36" t="s">
        <v>30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7"/>
      <c r="AR38" s="46">
        <v>0</v>
      </c>
      <c r="AS38" s="46">
        <v>0</v>
      </c>
      <c r="AT38" s="46">
        <f t="shared" si="0"/>
        <v>0</v>
      </c>
      <c r="AU38" s="46">
        <v>0</v>
      </c>
      <c r="AV38" s="46">
        <v>0</v>
      </c>
      <c r="AW38" s="47">
        <f t="shared" si="1"/>
        <v>0</v>
      </c>
      <c r="AX38" s="42"/>
    </row>
    <row r="39" spans="1:51" s="30" customFormat="1" ht="7.5" customHeight="1">
      <c r="A39" s="33"/>
      <c r="B39" s="34"/>
      <c r="C39" s="35" t="s">
        <v>31</v>
      </c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7"/>
      <c r="AR39" s="43">
        <f>SUM(AR40+AR41+AR42+AR43+AR44)</f>
        <v>0</v>
      </c>
      <c r="AS39" s="43">
        <f>SUM(AS40+AS41+AS42+AS43+AS44)</f>
        <v>0</v>
      </c>
      <c r="AT39" s="43">
        <f t="shared" si="0"/>
        <v>0</v>
      </c>
      <c r="AU39" s="43">
        <f>SUM(AU40+AU41+AU42+AU43+AU44)</f>
        <v>0</v>
      </c>
      <c r="AV39" s="43">
        <f>SUM(AV40+AV41+AV42+AV43+AV44)</f>
        <v>0</v>
      </c>
      <c r="AW39" s="44">
        <f t="shared" si="1"/>
        <v>0</v>
      </c>
      <c r="AX39" s="42"/>
    </row>
    <row r="40" spans="1:51" s="30" customFormat="1" ht="7.5" customHeight="1">
      <c r="A40" s="33"/>
      <c r="B40" s="34"/>
      <c r="C40" s="45"/>
      <c r="D40" s="36" t="s">
        <v>32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7"/>
      <c r="AR40" s="48">
        <v>0</v>
      </c>
      <c r="AS40" s="48">
        <v>0</v>
      </c>
      <c r="AT40" s="48">
        <f t="shared" si="0"/>
        <v>0</v>
      </c>
      <c r="AU40" s="48">
        <v>0</v>
      </c>
      <c r="AV40" s="48">
        <v>0</v>
      </c>
      <c r="AW40" s="49">
        <f t="shared" si="1"/>
        <v>0</v>
      </c>
      <c r="AX40" s="42"/>
    </row>
    <row r="41" spans="1:51" s="30" customFormat="1" ht="7.5" customHeight="1">
      <c r="A41" s="33"/>
      <c r="B41" s="34"/>
      <c r="C41" s="45"/>
      <c r="D41" s="36" t="s">
        <v>33</v>
      </c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7"/>
      <c r="AR41" s="48">
        <v>0</v>
      </c>
      <c r="AS41" s="48">
        <v>0</v>
      </c>
      <c r="AT41" s="48">
        <f t="shared" si="0"/>
        <v>0</v>
      </c>
      <c r="AU41" s="48">
        <v>0</v>
      </c>
      <c r="AV41" s="48">
        <v>0</v>
      </c>
      <c r="AW41" s="49">
        <f t="shared" si="1"/>
        <v>0</v>
      </c>
      <c r="AX41" s="42"/>
    </row>
    <row r="42" spans="1:51" s="30" customFormat="1" ht="7.5" customHeight="1">
      <c r="A42" s="33"/>
      <c r="B42" s="34"/>
      <c r="C42" s="45"/>
      <c r="D42" s="36" t="s">
        <v>34</v>
      </c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7"/>
      <c r="AR42" s="48">
        <v>0</v>
      </c>
      <c r="AS42" s="48">
        <v>0</v>
      </c>
      <c r="AT42" s="48">
        <f t="shared" si="0"/>
        <v>0</v>
      </c>
      <c r="AU42" s="48">
        <v>0</v>
      </c>
      <c r="AV42" s="48">
        <v>0</v>
      </c>
      <c r="AW42" s="49">
        <f t="shared" si="1"/>
        <v>0</v>
      </c>
      <c r="AX42" s="42"/>
    </row>
    <row r="43" spans="1:51" s="30" customFormat="1" ht="7.5" customHeight="1">
      <c r="A43" s="33"/>
      <c r="B43" s="34"/>
      <c r="C43" s="45"/>
      <c r="D43" s="36" t="s">
        <v>35</v>
      </c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7"/>
      <c r="AR43" s="48">
        <v>0</v>
      </c>
      <c r="AS43" s="48">
        <v>0</v>
      </c>
      <c r="AT43" s="48">
        <f t="shared" si="0"/>
        <v>0</v>
      </c>
      <c r="AU43" s="48">
        <v>0</v>
      </c>
      <c r="AV43" s="48">
        <v>0</v>
      </c>
      <c r="AW43" s="49">
        <f t="shared" si="1"/>
        <v>0</v>
      </c>
      <c r="AX43" s="42"/>
    </row>
    <row r="44" spans="1:51" s="30" customFormat="1" ht="7.5" customHeight="1">
      <c r="A44" s="33"/>
      <c r="B44" s="34"/>
      <c r="C44" s="45"/>
      <c r="D44" s="36" t="s">
        <v>36</v>
      </c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7"/>
      <c r="AR44" s="48">
        <v>0</v>
      </c>
      <c r="AS44" s="48">
        <v>0</v>
      </c>
      <c r="AT44" s="48">
        <f t="shared" si="0"/>
        <v>0</v>
      </c>
      <c r="AU44" s="48">
        <v>0</v>
      </c>
      <c r="AV44" s="48">
        <v>0</v>
      </c>
      <c r="AW44" s="49">
        <f t="shared" si="1"/>
        <v>0</v>
      </c>
      <c r="AX44" s="42"/>
    </row>
    <row r="45" spans="1:51" s="30" customFormat="1" ht="7.5" customHeight="1">
      <c r="A45" s="33"/>
      <c r="B45" s="34"/>
      <c r="C45" s="35" t="s">
        <v>37</v>
      </c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7"/>
      <c r="AR45" s="41">
        <v>19986146</v>
      </c>
      <c r="AS45" s="41">
        <v>1000000000</v>
      </c>
      <c r="AT45" s="43">
        <f t="shared" si="0"/>
        <v>1019986146</v>
      </c>
      <c r="AU45" s="41">
        <v>1019986145</v>
      </c>
      <c r="AV45" s="41">
        <v>1019986145</v>
      </c>
      <c r="AW45" s="44">
        <f t="shared" si="1"/>
        <v>999999999</v>
      </c>
      <c r="AX45" s="50"/>
      <c r="AY45" s="30" t="str">
        <f>IF(OR(AU45=AV45,AU45&gt;AV45),"Correcto","Incorrecto")</f>
        <v>Correcto</v>
      </c>
    </row>
    <row r="46" spans="1:51" s="30" customFormat="1" ht="7.5" customHeight="1">
      <c r="A46" s="33"/>
      <c r="B46" s="34"/>
      <c r="C46" s="35" t="s">
        <v>38</v>
      </c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7"/>
      <c r="AR46" s="38">
        <f>SUM(AR47)</f>
        <v>0</v>
      </c>
      <c r="AS46" s="38">
        <f>SUM(AS47)</f>
        <v>0</v>
      </c>
      <c r="AT46" s="38">
        <f t="shared" si="0"/>
        <v>0</v>
      </c>
      <c r="AU46" s="38">
        <f>SUM(AU47)</f>
        <v>0</v>
      </c>
      <c r="AV46" s="38">
        <f>SUM(AV47)</f>
        <v>0</v>
      </c>
      <c r="AW46" s="39">
        <f t="shared" si="1"/>
        <v>0</v>
      </c>
      <c r="AX46" s="42"/>
    </row>
    <row r="47" spans="1:51" s="30" customFormat="1" ht="7.5" customHeight="1">
      <c r="A47" s="33"/>
      <c r="B47" s="34"/>
      <c r="C47" s="45"/>
      <c r="D47" s="36" t="s">
        <v>39</v>
      </c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7"/>
      <c r="AR47" s="46">
        <v>0</v>
      </c>
      <c r="AS47" s="46">
        <v>0</v>
      </c>
      <c r="AT47" s="46">
        <f t="shared" si="0"/>
        <v>0</v>
      </c>
      <c r="AU47" s="46">
        <v>0</v>
      </c>
      <c r="AV47" s="46">
        <v>0</v>
      </c>
      <c r="AW47" s="47">
        <f t="shared" si="1"/>
        <v>0</v>
      </c>
      <c r="AX47" s="42"/>
    </row>
    <row r="48" spans="1:51" s="30" customFormat="1" ht="7.5" customHeight="1">
      <c r="A48" s="33"/>
      <c r="B48" s="34"/>
      <c r="C48" s="35" t="s">
        <v>40</v>
      </c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7"/>
      <c r="AR48" s="38">
        <f>SUM(AR49+AR50)</f>
        <v>0</v>
      </c>
      <c r="AS48" s="38">
        <f>SUM(AS49+AS50)</f>
        <v>0</v>
      </c>
      <c r="AT48" s="38">
        <f t="shared" si="0"/>
        <v>0</v>
      </c>
      <c r="AU48" s="38">
        <f>SUM(AU49+AU50)</f>
        <v>0</v>
      </c>
      <c r="AV48" s="38">
        <f>SUM(AV49+AV50)</f>
        <v>0</v>
      </c>
      <c r="AW48" s="39">
        <f t="shared" si="1"/>
        <v>0</v>
      </c>
      <c r="AX48" s="42"/>
    </row>
    <row r="49" spans="1:51" s="30" customFormat="1" ht="7.5" customHeight="1">
      <c r="A49" s="33"/>
      <c r="B49" s="34"/>
      <c r="C49" s="45"/>
      <c r="D49" s="36" t="s">
        <v>41</v>
      </c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7"/>
      <c r="AR49" s="46">
        <v>0</v>
      </c>
      <c r="AS49" s="46">
        <v>0</v>
      </c>
      <c r="AT49" s="46">
        <f t="shared" si="0"/>
        <v>0</v>
      </c>
      <c r="AU49" s="46">
        <v>0</v>
      </c>
      <c r="AV49" s="46">
        <v>0</v>
      </c>
      <c r="AW49" s="47">
        <f t="shared" si="1"/>
        <v>0</v>
      </c>
      <c r="AX49" s="42"/>
    </row>
    <row r="50" spans="1:51" s="30" customFormat="1" ht="7.5" customHeight="1">
      <c r="A50" s="33"/>
      <c r="B50" s="34"/>
      <c r="C50" s="45"/>
      <c r="D50" s="36" t="s">
        <v>42</v>
      </c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7"/>
      <c r="AR50" s="46">
        <v>0</v>
      </c>
      <c r="AS50" s="46">
        <v>0</v>
      </c>
      <c r="AT50" s="46">
        <f t="shared" si="0"/>
        <v>0</v>
      </c>
      <c r="AU50" s="46">
        <v>0</v>
      </c>
      <c r="AV50" s="46">
        <v>0</v>
      </c>
      <c r="AW50" s="47">
        <f t="shared" si="1"/>
        <v>0</v>
      </c>
      <c r="AX50" s="42"/>
    </row>
    <row r="51" spans="1:51" s="30" customFormat="1" ht="7.5" customHeight="1">
      <c r="A51" s="27"/>
      <c r="B51" s="31"/>
      <c r="C51" s="51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9"/>
      <c r="AS51" s="29"/>
      <c r="AT51" s="29"/>
      <c r="AU51" s="29"/>
      <c r="AV51" s="29"/>
      <c r="AW51" s="29"/>
      <c r="AX51" s="29"/>
    </row>
    <row r="52" spans="1:51" s="30" customFormat="1" ht="7.5" customHeight="1">
      <c r="A52" s="27"/>
      <c r="B52" s="31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9"/>
      <c r="AS52" s="29"/>
      <c r="AT52" s="29"/>
      <c r="AU52" s="29"/>
      <c r="AV52" s="29"/>
      <c r="AW52" s="29"/>
      <c r="AX52" s="29"/>
    </row>
    <row r="53" spans="1:51" s="30" customFormat="1" ht="7.5" customHeight="1">
      <c r="A53" s="52"/>
      <c r="B53" s="53" t="s">
        <v>43</v>
      </c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5"/>
      <c r="AR53" s="56">
        <f>SUM(AR20+AR21+AR22+AR23+AR24+AR25+AR26+AR27+AR39+AR45+AR46+AR48)</f>
        <v>2147823450</v>
      </c>
      <c r="AS53" s="56">
        <f>SUM(AS20+AS21+AS22+AS23+AS24+AS25+AS26+AS27+AS39+AS45+AS46+AS48)</f>
        <v>2107513081</v>
      </c>
      <c r="AT53" s="56">
        <f>SUM(AR53+AS53)</f>
        <v>4255336531</v>
      </c>
      <c r="AU53" s="56">
        <f>SUM(AU20+AU21+AU22+AU23+AU24+AU25+AU26+AU27+AU39+AU45+AU46+AU48)</f>
        <v>4289234597</v>
      </c>
      <c r="AV53" s="56">
        <f>SUM(AV20+AV21+AV22+AV23+AV24+AV25+AV26+AV27+AV39+AV45+AV46+AV48)</f>
        <v>4289234597</v>
      </c>
      <c r="AW53" s="57">
        <f>AV53-AR53</f>
        <v>2141411147</v>
      </c>
      <c r="AX53" s="58"/>
      <c r="AY53" s="30" t="str">
        <f>IF(OR(AU53=AV53,AU53&gt;AV53),"Correcto","Incorrecto")</f>
        <v>Correcto</v>
      </c>
    </row>
    <row r="54" spans="1:51" s="30" customFormat="1" ht="7.5" customHeight="1">
      <c r="A54" s="27"/>
      <c r="B54" s="31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9"/>
      <c r="AS54" s="29"/>
      <c r="AT54" s="29"/>
      <c r="AU54" s="29"/>
      <c r="AV54" s="29"/>
      <c r="AW54" s="29"/>
      <c r="AX54" s="29"/>
    </row>
    <row r="55" spans="1:51" s="30" customFormat="1" ht="7.5" customHeight="1">
      <c r="A55" s="27"/>
      <c r="B55" s="31"/>
      <c r="C55" s="51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9"/>
      <c r="AS55" s="29"/>
      <c r="AT55" s="29"/>
      <c r="AU55" s="29"/>
      <c r="AV55" s="29"/>
      <c r="AW55" s="29"/>
      <c r="AX55" s="29"/>
    </row>
    <row r="56" spans="1:51" s="30" customFormat="1" ht="7.5" customHeight="1">
      <c r="A56" s="27"/>
      <c r="B56" s="31" t="s">
        <v>44</v>
      </c>
      <c r="C56" s="51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32"/>
      <c r="AS56" s="32"/>
      <c r="AT56" s="32"/>
      <c r="AU56" s="32"/>
      <c r="AV56" s="32"/>
      <c r="AW56" s="32">
        <f>IF(AW20&gt;0,AW20)+IF(AW21&gt;0,AW21)+IF(AW22&gt;0,AW22)+IF(AW23&gt;0,AW23)+IF(AW24&gt;0,AW24)+IF(AW25&gt;0,AW25)+IF(AW26&gt;0,AW26)+IF(AW28&gt;0,AW28)+IF(AW29&gt;0,AW29)+IF(AW30&gt;0,AW30)+IF(AW31&gt;0,AW31)+IF(AW32&gt;0,AW32)+IF(AW33&gt;0,AW33)+IF(AW34&gt;0,AW34)+IF(AW35&gt;0,AW35)+IF(AW36&gt;0,AW36)+IF(AW37&gt;0,AW37)+IF(AW38&gt;0,AW38)+IF(AW40&gt;0,AW40)+IF(AW41&gt;0,AW41)+IF(AW42&gt;0,AW42)+IF(AW43&gt;0,AW43)+IF(AW44&gt;0,AW44)+IF(AW45&gt;0,AW45)+IF(AW47&gt;0,AW47)+IF(AW49&gt;0,AW49)+IF(AW50&gt;0,AW50)</f>
        <v>2141411147</v>
      </c>
      <c r="AX56" s="29"/>
    </row>
    <row r="57" spans="1:51" s="30" customFormat="1" ht="7.5" customHeight="1">
      <c r="A57" s="27"/>
      <c r="B57" s="31"/>
      <c r="C57" s="51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9"/>
      <c r="AS57" s="29"/>
      <c r="AT57" s="29"/>
      <c r="AU57" s="29"/>
      <c r="AV57" s="29"/>
      <c r="AW57" s="29"/>
      <c r="AX57" s="29"/>
    </row>
    <row r="58" spans="1:51" s="30" customFormat="1" ht="7.5" customHeight="1">
      <c r="A58" s="27"/>
      <c r="B58" s="31"/>
      <c r="C58" s="59" t="s">
        <v>45</v>
      </c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9"/>
      <c r="AS58" s="29"/>
      <c r="AT58" s="29"/>
      <c r="AU58" s="29"/>
      <c r="AV58" s="29"/>
      <c r="AW58" s="29"/>
      <c r="AX58" s="29"/>
    </row>
    <row r="59" spans="1:51" s="30" customFormat="1" ht="7.5" customHeight="1">
      <c r="A59" s="27"/>
      <c r="B59" s="31"/>
      <c r="C59" s="5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9"/>
      <c r="AS59" s="29"/>
      <c r="AT59" s="29"/>
      <c r="AU59" s="29"/>
      <c r="AV59" s="29"/>
      <c r="AW59" s="29"/>
      <c r="AX59" s="29"/>
    </row>
    <row r="60" spans="1:51" s="30" customFormat="1" ht="7.5" customHeight="1">
      <c r="A60" s="33"/>
      <c r="B60" s="60"/>
      <c r="C60" s="61"/>
      <c r="D60" s="34" t="s">
        <v>46</v>
      </c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7"/>
      <c r="AR60" s="43">
        <f>SUM(AR61+AR62+AR63+AR64+AR65+AR66+AR67+AR68)</f>
        <v>0</v>
      </c>
      <c r="AS60" s="43">
        <f>SUM(AS61+AS62+AS63+AS64+AS65+AS66+AS67+AS68)</f>
        <v>0</v>
      </c>
      <c r="AT60" s="43">
        <f>SUM(AR60+AS60)</f>
        <v>0</v>
      </c>
      <c r="AU60" s="43">
        <f>SUM(AU61+AU62+AU63+AU64+AU65+AU66+AU67+AU68)</f>
        <v>0</v>
      </c>
      <c r="AV60" s="43">
        <f>SUM(AV61+AV62+AV63+AV64+AV65+AV66+AV67+AV68)</f>
        <v>0</v>
      </c>
      <c r="AW60" s="44">
        <f t="shared" ref="AW60:AW78" si="2">AV60-AR60</f>
        <v>0</v>
      </c>
      <c r="AX60" s="42"/>
    </row>
    <row r="61" spans="1:51" s="30" customFormat="1" ht="7.5" customHeight="1">
      <c r="A61" s="33"/>
      <c r="B61" s="60"/>
      <c r="C61" s="61"/>
      <c r="D61" s="36"/>
      <c r="E61" s="36" t="s">
        <v>47</v>
      </c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7"/>
      <c r="AR61" s="48">
        <v>0</v>
      </c>
      <c r="AS61" s="48">
        <v>0</v>
      </c>
      <c r="AT61" s="48">
        <f t="shared" ref="AT61:AT82" si="3">SUM(AR61+AS61)</f>
        <v>0</v>
      </c>
      <c r="AU61" s="48">
        <v>0</v>
      </c>
      <c r="AV61" s="48">
        <v>0</v>
      </c>
      <c r="AW61" s="49">
        <f t="shared" si="2"/>
        <v>0</v>
      </c>
      <c r="AX61" s="42"/>
    </row>
    <row r="62" spans="1:51" s="30" customFormat="1" ht="7.5" customHeight="1">
      <c r="A62" s="33"/>
      <c r="B62" s="60"/>
      <c r="C62" s="61"/>
      <c r="D62" s="36"/>
      <c r="E62" s="36" t="s">
        <v>48</v>
      </c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7"/>
      <c r="AR62" s="48">
        <v>0</v>
      </c>
      <c r="AS62" s="48">
        <v>0</v>
      </c>
      <c r="AT62" s="48">
        <f t="shared" si="3"/>
        <v>0</v>
      </c>
      <c r="AU62" s="48">
        <v>0</v>
      </c>
      <c r="AV62" s="48">
        <v>0</v>
      </c>
      <c r="AW62" s="49">
        <f t="shared" si="2"/>
        <v>0</v>
      </c>
      <c r="AX62" s="42"/>
    </row>
    <row r="63" spans="1:51" s="30" customFormat="1" ht="7.5" customHeight="1">
      <c r="A63" s="33"/>
      <c r="B63" s="60"/>
      <c r="C63" s="61"/>
      <c r="D63" s="36"/>
      <c r="E63" s="36" t="s">
        <v>49</v>
      </c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7"/>
      <c r="AR63" s="48">
        <v>0</v>
      </c>
      <c r="AS63" s="48">
        <v>0</v>
      </c>
      <c r="AT63" s="48">
        <f t="shared" si="3"/>
        <v>0</v>
      </c>
      <c r="AU63" s="48">
        <v>0</v>
      </c>
      <c r="AV63" s="48">
        <v>0</v>
      </c>
      <c r="AW63" s="49">
        <f t="shared" si="2"/>
        <v>0</v>
      </c>
      <c r="AX63" s="42"/>
    </row>
    <row r="64" spans="1:51" s="30" customFormat="1" ht="7.5" customHeight="1">
      <c r="A64" s="33"/>
      <c r="B64" s="60"/>
      <c r="C64" s="61"/>
      <c r="D64" s="36"/>
      <c r="E64" s="36" t="s">
        <v>50</v>
      </c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7"/>
      <c r="AR64" s="48">
        <v>0</v>
      </c>
      <c r="AS64" s="48">
        <v>0</v>
      </c>
      <c r="AT64" s="48">
        <f t="shared" si="3"/>
        <v>0</v>
      </c>
      <c r="AU64" s="48">
        <v>0</v>
      </c>
      <c r="AV64" s="48">
        <v>0</v>
      </c>
      <c r="AW64" s="49">
        <f t="shared" si="2"/>
        <v>0</v>
      </c>
      <c r="AX64" s="42"/>
    </row>
    <row r="65" spans="1:51" s="30" customFormat="1" ht="7.5" customHeight="1">
      <c r="A65" s="33"/>
      <c r="B65" s="60"/>
      <c r="C65" s="61"/>
      <c r="D65" s="36"/>
      <c r="E65" s="36" t="s">
        <v>51</v>
      </c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7"/>
      <c r="AR65" s="48">
        <v>0</v>
      </c>
      <c r="AS65" s="48">
        <v>0</v>
      </c>
      <c r="AT65" s="48">
        <f t="shared" si="3"/>
        <v>0</v>
      </c>
      <c r="AU65" s="48">
        <v>0</v>
      </c>
      <c r="AV65" s="48">
        <v>0</v>
      </c>
      <c r="AW65" s="49">
        <f t="shared" si="2"/>
        <v>0</v>
      </c>
      <c r="AX65" s="42"/>
    </row>
    <row r="66" spans="1:51" s="30" customFormat="1" ht="7.5" customHeight="1">
      <c r="A66" s="33"/>
      <c r="B66" s="60"/>
      <c r="C66" s="61"/>
      <c r="D66" s="36"/>
      <c r="E66" s="36" t="s">
        <v>52</v>
      </c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7"/>
      <c r="AR66" s="48">
        <v>0</v>
      </c>
      <c r="AS66" s="48">
        <v>0</v>
      </c>
      <c r="AT66" s="48">
        <f t="shared" si="3"/>
        <v>0</v>
      </c>
      <c r="AU66" s="48">
        <v>0</v>
      </c>
      <c r="AV66" s="48">
        <v>0</v>
      </c>
      <c r="AW66" s="49">
        <f t="shared" si="2"/>
        <v>0</v>
      </c>
      <c r="AX66" s="42"/>
    </row>
    <row r="67" spans="1:51" s="30" customFormat="1" ht="7.5" customHeight="1">
      <c r="A67" s="33"/>
      <c r="B67" s="60"/>
      <c r="C67" s="61"/>
      <c r="D67" s="36"/>
      <c r="E67" s="36" t="s">
        <v>53</v>
      </c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7"/>
      <c r="AR67" s="48">
        <v>0</v>
      </c>
      <c r="AS67" s="48">
        <v>0</v>
      </c>
      <c r="AT67" s="48">
        <f t="shared" si="3"/>
        <v>0</v>
      </c>
      <c r="AU67" s="48">
        <v>0</v>
      </c>
      <c r="AV67" s="48">
        <v>0</v>
      </c>
      <c r="AW67" s="49">
        <f t="shared" si="2"/>
        <v>0</v>
      </c>
      <c r="AX67" s="42"/>
    </row>
    <row r="68" spans="1:51" s="30" customFormat="1" ht="7.5" customHeight="1">
      <c r="A68" s="33"/>
      <c r="B68" s="60"/>
      <c r="C68" s="61"/>
      <c r="D68" s="36"/>
      <c r="E68" s="36" t="s">
        <v>54</v>
      </c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7"/>
      <c r="AR68" s="48">
        <v>0</v>
      </c>
      <c r="AS68" s="48">
        <v>0</v>
      </c>
      <c r="AT68" s="48">
        <f t="shared" si="3"/>
        <v>0</v>
      </c>
      <c r="AU68" s="48">
        <v>0</v>
      </c>
      <c r="AV68" s="48">
        <v>0</v>
      </c>
      <c r="AW68" s="49">
        <f t="shared" si="2"/>
        <v>0</v>
      </c>
      <c r="AX68" s="42"/>
    </row>
    <row r="69" spans="1:51" s="30" customFormat="1" ht="7.5" customHeight="1">
      <c r="A69" s="33"/>
      <c r="B69" s="60"/>
      <c r="C69" s="61"/>
      <c r="D69" s="34" t="s">
        <v>55</v>
      </c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7"/>
      <c r="AR69" s="43">
        <f>SUM(AR70+AR71+AR72+AR73)</f>
        <v>0</v>
      </c>
      <c r="AS69" s="43">
        <f>SUM(AS70+AS71+AS72+AS73)</f>
        <v>0</v>
      </c>
      <c r="AT69" s="43">
        <f t="shared" si="3"/>
        <v>0</v>
      </c>
      <c r="AU69" s="43">
        <f>SUM(AU70+AU71+AU72+AU73)</f>
        <v>0</v>
      </c>
      <c r="AV69" s="43">
        <f>SUM(AV70+AV71+AV72+AV73)</f>
        <v>0</v>
      </c>
      <c r="AW69" s="44">
        <f t="shared" si="2"/>
        <v>0</v>
      </c>
      <c r="AX69" s="42"/>
    </row>
    <row r="70" spans="1:51" s="30" customFormat="1" ht="7.5" customHeight="1">
      <c r="A70" s="33"/>
      <c r="B70" s="60"/>
      <c r="C70" s="61"/>
      <c r="D70" s="36"/>
      <c r="E70" s="36" t="s">
        <v>56</v>
      </c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7"/>
      <c r="AR70" s="48">
        <v>0</v>
      </c>
      <c r="AS70" s="48">
        <v>0</v>
      </c>
      <c r="AT70" s="48">
        <f t="shared" si="3"/>
        <v>0</v>
      </c>
      <c r="AU70" s="48">
        <v>0</v>
      </c>
      <c r="AV70" s="48">
        <v>0</v>
      </c>
      <c r="AW70" s="49">
        <f t="shared" si="2"/>
        <v>0</v>
      </c>
      <c r="AX70" s="42"/>
    </row>
    <row r="71" spans="1:51" s="30" customFormat="1" ht="7.5" customHeight="1">
      <c r="A71" s="33"/>
      <c r="B71" s="60"/>
      <c r="C71" s="61"/>
      <c r="D71" s="36"/>
      <c r="E71" s="36" t="s">
        <v>57</v>
      </c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7"/>
      <c r="AR71" s="48">
        <v>0</v>
      </c>
      <c r="AS71" s="48">
        <v>0</v>
      </c>
      <c r="AT71" s="48">
        <f t="shared" si="3"/>
        <v>0</v>
      </c>
      <c r="AU71" s="48">
        <v>0</v>
      </c>
      <c r="AV71" s="48">
        <v>0</v>
      </c>
      <c r="AW71" s="49">
        <f t="shared" si="2"/>
        <v>0</v>
      </c>
      <c r="AX71" s="42"/>
    </row>
    <row r="72" spans="1:51" s="30" customFormat="1" ht="7.5" customHeight="1">
      <c r="A72" s="33"/>
      <c r="B72" s="60"/>
      <c r="C72" s="61"/>
      <c r="D72" s="36"/>
      <c r="E72" s="36" t="s">
        <v>58</v>
      </c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7"/>
      <c r="AR72" s="48">
        <v>0</v>
      </c>
      <c r="AS72" s="48">
        <v>0</v>
      </c>
      <c r="AT72" s="48">
        <f t="shared" si="3"/>
        <v>0</v>
      </c>
      <c r="AU72" s="48">
        <v>0</v>
      </c>
      <c r="AV72" s="48">
        <v>0</v>
      </c>
      <c r="AW72" s="49">
        <f t="shared" si="2"/>
        <v>0</v>
      </c>
      <c r="AX72" s="42"/>
    </row>
    <row r="73" spans="1:51" s="30" customFormat="1" ht="7.5" customHeight="1">
      <c r="A73" s="33"/>
      <c r="B73" s="60"/>
      <c r="C73" s="61"/>
      <c r="D73" s="36"/>
      <c r="E73" s="36" t="s">
        <v>39</v>
      </c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7"/>
      <c r="AR73" s="48">
        <v>0</v>
      </c>
      <c r="AS73" s="48">
        <v>0</v>
      </c>
      <c r="AT73" s="48">
        <f t="shared" si="3"/>
        <v>0</v>
      </c>
      <c r="AU73" s="48">
        <v>0</v>
      </c>
      <c r="AV73" s="48">
        <v>0</v>
      </c>
      <c r="AW73" s="49">
        <f t="shared" si="2"/>
        <v>0</v>
      </c>
      <c r="AX73" s="42"/>
    </row>
    <row r="74" spans="1:51" s="30" customFormat="1" ht="7.5" customHeight="1">
      <c r="A74" s="33"/>
      <c r="B74" s="60"/>
      <c r="C74" s="61"/>
      <c r="D74" s="34" t="s">
        <v>59</v>
      </c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7"/>
      <c r="AR74" s="43">
        <f>SUM(AR75+AR76)</f>
        <v>0</v>
      </c>
      <c r="AS74" s="43">
        <f>SUM(AS75+AS76)</f>
        <v>0</v>
      </c>
      <c r="AT74" s="43">
        <f t="shared" si="3"/>
        <v>0</v>
      </c>
      <c r="AU74" s="43">
        <f>SUM(AU75+AU76)</f>
        <v>0</v>
      </c>
      <c r="AV74" s="43">
        <f>SUM(AV75+AV76)</f>
        <v>0</v>
      </c>
      <c r="AW74" s="44">
        <f t="shared" si="2"/>
        <v>0</v>
      </c>
      <c r="AX74" s="42"/>
    </row>
    <row r="75" spans="1:51" s="30" customFormat="1" ht="7.5" customHeight="1">
      <c r="A75" s="33"/>
      <c r="B75" s="60"/>
      <c r="C75" s="61"/>
      <c r="D75" s="36"/>
      <c r="E75" s="36" t="s">
        <v>60</v>
      </c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7"/>
      <c r="AR75" s="48">
        <v>0</v>
      </c>
      <c r="AS75" s="48">
        <v>0</v>
      </c>
      <c r="AT75" s="48">
        <f t="shared" si="3"/>
        <v>0</v>
      </c>
      <c r="AU75" s="48">
        <v>0</v>
      </c>
      <c r="AV75" s="48">
        <v>0</v>
      </c>
      <c r="AW75" s="49">
        <f t="shared" si="2"/>
        <v>0</v>
      </c>
      <c r="AX75" s="42"/>
    </row>
    <row r="76" spans="1:51" s="30" customFormat="1" ht="7.5" customHeight="1">
      <c r="A76" s="33"/>
      <c r="B76" s="60"/>
      <c r="C76" s="61"/>
      <c r="D76" s="36"/>
      <c r="E76" s="36" t="s">
        <v>61</v>
      </c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7"/>
      <c r="AR76" s="48">
        <v>0</v>
      </c>
      <c r="AS76" s="48">
        <v>0</v>
      </c>
      <c r="AT76" s="48">
        <f t="shared" si="3"/>
        <v>0</v>
      </c>
      <c r="AU76" s="48">
        <v>0</v>
      </c>
      <c r="AV76" s="48">
        <v>0</v>
      </c>
      <c r="AW76" s="49">
        <f t="shared" si="2"/>
        <v>0</v>
      </c>
      <c r="AX76" s="42"/>
    </row>
    <row r="77" spans="1:51" s="30" customFormat="1" ht="7.5" customHeight="1">
      <c r="A77" s="33"/>
      <c r="B77" s="60"/>
      <c r="C77" s="61"/>
      <c r="D77" s="34" t="s">
        <v>62</v>
      </c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7"/>
      <c r="AR77" s="41">
        <v>0</v>
      </c>
      <c r="AS77" s="41">
        <v>0</v>
      </c>
      <c r="AT77" s="43">
        <f t="shared" si="3"/>
        <v>0</v>
      </c>
      <c r="AU77" s="41">
        <v>0</v>
      </c>
      <c r="AV77" s="41">
        <v>0</v>
      </c>
      <c r="AW77" s="44">
        <f t="shared" si="2"/>
        <v>0</v>
      </c>
      <c r="AX77" s="50"/>
      <c r="AY77" s="30" t="str">
        <f>IF(OR(AU77=AV77,AU77&gt;AV77),"Correcto","Incorrecto")</f>
        <v>Correcto</v>
      </c>
    </row>
    <row r="78" spans="1:51" s="30" customFormat="1" ht="7.5" customHeight="1">
      <c r="A78" s="33"/>
      <c r="B78" s="60"/>
      <c r="C78" s="61"/>
      <c r="D78" s="34" t="s">
        <v>63</v>
      </c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7"/>
      <c r="AR78" s="43">
        <v>0</v>
      </c>
      <c r="AS78" s="43">
        <v>0</v>
      </c>
      <c r="AT78" s="43">
        <f t="shared" si="3"/>
        <v>0</v>
      </c>
      <c r="AU78" s="43">
        <v>0</v>
      </c>
      <c r="AV78" s="43">
        <v>0</v>
      </c>
      <c r="AW78" s="44">
        <f t="shared" si="2"/>
        <v>0</v>
      </c>
      <c r="AX78" s="50"/>
    </row>
    <row r="79" spans="1:51" s="30" customFormat="1" ht="7.5" customHeight="1">
      <c r="A79" s="27"/>
      <c r="B79" s="31"/>
      <c r="C79" s="62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9"/>
      <c r="AS79" s="29"/>
      <c r="AT79" s="29"/>
      <c r="AU79" s="29"/>
      <c r="AV79" s="29"/>
      <c r="AW79" s="29"/>
      <c r="AX79" s="29"/>
    </row>
    <row r="80" spans="1:51" s="30" customFormat="1" ht="7.5" customHeight="1">
      <c r="A80" s="63"/>
      <c r="B80" s="64"/>
      <c r="C80" s="64" t="s">
        <v>64</v>
      </c>
      <c r="D80" s="6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5"/>
      <c r="AR80" s="56">
        <f>SUM(AR60+AR69+AR74+AR77+AR78)</f>
        <v>0</v>
      </c>
      <c r="AS80" s="56">
        <f>SUM(AS60+AS69+AS74+AS77+AS78)</f>
        <v>0</v>
      </c>
      <c r="AT80" s="56">
        <f t="shared" si="3"/>
        <v>0</v>
      </c>
      <c r="AU80" s="56">
        <f>SUM(AU60+AU69+AU74+AU77+AU78)</f>
        <v>0</v>
      </c>
      <c r="AV80" s="56">
        <f>SUM(AV60+AV69+AV74+AV77+AV78)</f>
        <v>0</v>
      </c>
      <c r="AW80" s="57">
        <f>AV80-AR80</f>
        <v>0</v>
      </c>
      <c r="AX80" s="58"/>
      <c r="AY80" s="30" t="str">
        <f>IF(OR(AU80=AV80,AU80&gt;AV80),"Correcto","Incorrecto")</f>
        <v>Correcto</v>
      </c>
    </row>
    <row r="81" spans="1:51" s="30" customFormat="1" ht="7.5" customHeight="1">
      <c r="A81" s="27"/>
      <c r="B81" s="31"/>
      <c r="C81" s="62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9"/>
      <c r="AS81" s="29"/>
      <c r="AT81" s="29"/>
      <c r="AU81" s="29"/>
      <c r="AV81" s="29"/>
      <c r="AW81" s="29"/>
      <c r="AX81" s="29"/>
    </row>
    <row r="82" spans="1:51" s="30" customFormat="1" ht="7.5" customHeight="1">
      <c r="A82" s="63"/>
      <c r="B82" s="64" t="s">
        <v>65</v>
      </c>
      <c r="C82" s="65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5"/>
      <c r="AR82" s="56">
        <f>SUM(AR84)</f>
        <v>0</v>
      </c>
      <c r="AS82" s="56">
        <f>SUM(AS84)</f>
        <v>0</v>
      </c>
      <c r="AT82" s="56">
        <f t="shared" si="3"/>
        <v>0</v>
      </c>
      <c r="AU82" s="56">
        <f>SUM(AU84)</f>
        <v>0</v>
      </c>
      <c r="AV82" s="56">
        <f>SUM(AV84)</f>
        <v>0</v>
      </c>
      <c r="AW82" s="57">
        <f>AV82-AR82</f>
        <v>0</v>
      </c>
      <c r="AX82" s="58"/>
    </row>
    <row r="83" spans="1:51" s="30" customFormat="1" ht="7.5" customHeight="1">
      <c r="A83" s="27"/>
      <c r="B83" s="31"/>
      <c r="C83" s="62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9"/>
      <c r="AS83" s="29"/>
      <c r="AT83" s="29"/>
      <c r="AU83" s="29"/>
      <c r="AV83" s="29"/>
      <c r="AW83" s="29"/>
      <c r="AX83" s="29"/>
    </row>
    <row r="84" spans="1:51" s="30" customFormat="1" ht="7.5" customHeight="1">
      <c r="A84" s="33"/>
      <c r="B84" s="34"/>
      <c r="C84" s="66" t="s">
        <v>66</v>
      </c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7"/>
      <c r="AR84" s="43">
        <f>AR91</f>
        <v>0</v>
      </c>
      <c r="AS84" s="43">
        <f>AS91</f>
        <v>0</v>
      </c>
      <c r="AT84" s="43">
        <f>SUM(AR84+AS84)</f>
        <v>0</v>
      </c>
      <c r="AU84" s="43">
        <f>AU91</f>
        <v>0</v>
      </c>
      <c r="AV84" s="43">
        <f>AV91</f>
        <v>0</v>
      </c>
      <c r="AW84" s="44">
        <f>AV84-AR84</f>
        <v>0</v>
      </c>
      <c r="AX84" s="42"/>
    </row>
    <row r="85" spans="1:51" s="30" customFormat="1" ht="7.5" customHeight="1" thickBot="1">
      <c r="A85" s="67"/>
      <c r="B85" s="68"/>
      <c r="C85" s="69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70"/>
      <c r="AS85" s="70"/>
      <c r="AT85" s="70"/>
      <c r="AU85" s="70"/>
      <c r="AV85" s="70"/>
      <c r="AW85" s="70"/>
      <c r="AX85" s="70"/>
    </row>
    <row r="86" spans="1:51" s="30" customFormat="1" ht="7.5" customHeight="1" thickTop="1">
      <c r="A86" s="71"/>
      <c r="B86" s="72" t="s">
        <v>67</v>
      </c>
      <c r="C86" s="73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4">
        <f>SUM(AR53+AR80+AR82)</f>
        <v>2147823450</v>
      </c>
      <c r="AS86" s="74">
        <f>SUM(AS53+AS80+AS82)</f>
        <v>2107513081</v>
      </c>
      <c r="AT86" s="74">
        <f>SUM(AR86+AS86)</f>
        <v>4255336531</v>
      </c>
      <c r="AU86" s="74">
        <f>SUM(AU53+AU80+AU82)</f>
        <v>4289234597</v>
      </c>
      <c r="AV86" s="74">
        <f>SUM(AV53+AV80+AV82)</f>
        <v>4289234597</v>
      </c>
      <c r="AW86" s="74">
        <f>AV86-AR86</f>
        <v>2141411147</v>
      </c>
      <c r="AX86" s="75"/>
      <c r="AY86" s="30" t="str">
        <f>IF(OR(AU86=AV86,AU86&gt;AV86),"Correcto","Incorrecto")</f>
        <v>Correcto</v>
      </c>
    </row>
    <row r="87" spans="1:51" s="30" customFormat="1" ht="7.5" customHeight="1">
      <c r="A87" s="27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7"/>
      <c r="AS87" s="77"/>
      <c r="AT87" s="77"/>
      <c r="AU87" s="77"/>
      <c r="AV87" s="77"/>
      <c r="AW87" s="77"/>
      <c r="AX87" s="27"/>
    </row>
    <row r="88" spans="1:51" s="30" customFormat="1" ht="7.5" customHeight="1">
      <c r="A88" s="27"/>
      <c r="B88" s="31" t="s">
        <v>68</v>
      </c>
      <c r="C88" s="62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77"/>
      <c r="AS88" s="77"/>
      <c r="AT88" s="77"/>
      <c r="AU88" s="77"/>
      <c r="AV88" s="77"/>
      <c r="AW88" s="77"/>
      <c r="AX88" s="27"/>
    </row>
    <row r="89" spans="1:51" s="30" customFormat="1" ht="7.5" customHeight="1">
      <c r="A89" s="27"/>
      <c r="B89" s="31"/>
      <c r="C89" s="78">
        <v>1</v>
      </c>
      <c r="D89" s="62" t="s">
        <v>69</v>
      </c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9">
        <v>0</v>
      </c>
      <c r="AS89" s="29">
        <v>0</v>
      </c>
      <c r="AT89" s="29">
        <f>AR89+AS89</f>
        <v>0</v>
      </c>
      <c r="AU89" s="29">
        <v>0</v>
      </c>
      <c r="AV89" s="29">
        <v>0</v>
      </c>
      <c r="AW89" s="32">
        <f>AV89-AR89</f>
        <v>0</v>
      </c>
      <c r="AX89" s="27"/>
    </row>
    <row r="90" spans="1:51" s="30" customFormat="1" ht="7.5" customHeight="1">
      <c r="A90" s="27"/>
      <c r="B90" s="31"/>
      <c r="C90" s="79"/>
      <c r="D90" s="62" t="s">
        <v>70</v>
      </c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9">
        <v>0</v>
      </c>
      <c r="AS90" s="29">
        <v>0</v>
      </c>
      <c r="AT90" s="29">
        <f>AR90+AS90</f>
        <v>0</v>
      </c>
      <c r="AU90" s="29">
        <v>0</v>
      </c>
      <c r="AV90" s="29">
        <v>0</v>
      </c>
      <c r="AW90" s="32">
        <f>AV90-AR90</f>
        <v>0</v>
      </c>
      <c r="AX90" s="27"/>
    </row>
    <row r="91" spans="1:51" s="30" customFormat="1" ht="7.5" customHeight="1">
      <c r="A91" s="27"/>
      <c r="B91" s="27"/>
      <c r="C91" s="80"/>
      <c r="D91" s="31" t="s">
        <v>71</v>
      </c>
      <c r="E91" s="31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32">
        <f>SUM(AR89+AR90)</f>
        <v>0</v>
      </c>
      <c r="AS91" s="32">
        <f>SUM(AS89+AS90)</f>
        <v>0</v>
      </c>
      <c r="AT91" s="32">
        <f>SUM(AR91+AS91)</f>
        <v>0</v>
      </c>
      <c r="AU91" s="32">
        <f>SUM(AU89+AU90)</f>
        <v>0</v>
      </c>
      <c r="AV91" s="32">
        <f>SUM(AV89+AV90)</f>
        <v>0</v>
      </c>
      <c r="AW91" s="32">
        <f>AV91-AR91</f>
        <v>0</v>
      </c>
      <c r="AX91" s="81"/>
    </row>
    <row r="92" spans="1:51" s="30" customFormat="1" ht="7.5" customHeight="1">
      <c r="A92" s="82"/>
      <c r="B92" s="83"/>
      <c r="C92" s="84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5"/>
      <c r="AS92" s="85"/>
      <c r="AT92" s="85"/>
      <c r="AU92" s="85"/>
      <c r="AV92" s="86"/>
      <c r="AW92" s="86"/>
      <c r="AX92" s="87"/>
    </row>
    <row r="93" spans="1:51" s="30" customFormat="1" ht="7.5" customHeight="1">
      <c r="A93" s="82"/>
      <c r="B93" s="83"/>
      <c r="C93" s="88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5"/>
      <c r="AS93" s="85"/>
      <c r="AT93" s="85"/>
      <c r="AU93" s="85"/>
      <c r="AV93" s="85"/>
      <c r="AW93" s="85"/>
      <c r="AX93" s="27"/>
    </row>
    <row r="94" spans="1:51" s="30" customFormat="1" ht="7.5" customHeight="1">
      <c r="A94" s="82"/>
      <c r="B94" s="89"/>
      <c r="C94" s="90"/>
      <c r="D94" s="90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5"/>
      <c r="AS94" s="85"/>
      <c r="AT94" s="85"/>
      <c r="AU94" s="85"/>
      <c r="AV94" s="85"/>
      <c r="AW94" s="85"/>
      <c r="AX94" s="27"/>
    </row>
    <row r="95" spans="1:51" s="30" customFormat="1" ht="7.5" customHeight="1">
      <c r="A95" s="82"/>
      <c r="B95" s="83"/>
      <c r="C95" s="91">
        <v>2</v>
      </c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5"/>
      <c r="AS95" s="85"/>
      <c r="AT95" s="85"/>
      <c r="AU95" s="85"/>
      <c r="AV95" s="85"/>
      <c r="AW95" s="85"/>
      <c r="AX95" s="27"/>
    </row>
    <row r="96" spans="1:51" s="30" customFormat="1" ht="7.5" customHeight="1">
      <c r="A96" s="82"/>
      <c r="B96" s="83"/>
      <c r="C96" s="88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5"/>
      <c r="AS96" s="85"/>
      <c r="AT96" s="85"/>
      <c r="AU96" s="85"/>
      <c r="AV96" s="85"/>
      <c r="AW96" s="85"/>
      <c r="AX96" s="27"/>
    </row>
    <row r="97" spans="1:50" s="30" customFormat="1" ht="7.5" customHeight="1">
      <c r="A97" s="82"/>
      <c r="B97" s="92" t="s">
        <v>72</v>
      </c>
      <c r="C97" s="93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5"/>
      <c r="AS97" s="95"/>
      <c r="AT97" s="95"/>
      <c r="AU97" s="95"/>
      <c r="AV97" s="95"/>
      <c r="AW97" s="95"/>
      <c r="AX97" s="27"/>
    </row>
    <row r="98" spans="1:50" s="76" customFormat="1" ht="7.5" customHeight="1">
      <c r="A98" s="90"/>
      <c r="B98" s="89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6"/>
      <c r="AS98" s="96"/>
      <c r="AT98" s="96"/>
      <c r="AU98" s="96"/>
      <c r="AV98" s="96"/>
      <c r="AW98" s="96"/>
      <c r="AX98" s="97"/>
    </row>
    <row r="99" spans="1:50" s="76" customFormat="1" ht="7.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85"/>
      <c r="AS99" s="85"/>
      <c r="AT99" s="85"/>
      <c r="AU99" s="85"/>
      <c r="AV99" s="85"/>
      <c r="AW99" s="99" t="s">
        <v>73</v>
      </c>
      <c r="AX99" s="27"/>
    </row>
    <row r="100" spans="1:50" s="30" customFormat="1" ht="7.5" customHeight="1">
      <c r="A100" s="83" t="s">
        <v>74</v>
      </c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6"/>
      <c r="AS100" s="86"/>
      <c r="AT100" s="86"/>
      <c r="AU100" s="86"/>
      <c r="AV100" s="86"/>
      <c r="AW100" s="86"/>
      <c r="AX100" s="87"/>
    </row>
    <row r="101" spans="1:50" s="16" customFormat="1" ht="12" customHeight="1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</row>
    <row r="102" spans="1:50" s="16" customFormat="1" ht="12" customHeight="1"/>
    <row r="103" spans="1:50" s="16" customFormat="1" ht="12" customHeight="1"/>
    <row r="104" spans="1:50" s="16" customFormat="1" ht="12" customHeight="1"/>
    <row r="105" spans="1:50" s="16" customFormat="1" ht="12" customHeight="1"/>
    <row r="106" spans="1:50" s="16" customFormat="1" ht="12" customHeight="1"/>
    <row r="107" spans="1:50" s="16" customFormat="1" ht="12" customHeight="1"/>
    <row r="108" spans="1:50" s="16" customFormat="1" ht="12" customHeight="1"/>
    <row r="109" spans="1:50" s="16" customFormat="1" ht="12" customHeight="1"/>
    <row r="110" spans="1:50" s="16" customFormat="1" ht="12" customHeight="1"/>
    <row r="111" spans="1:50" s="16" customFormat="1" ht="12" customHeight="1"/>
    <row r="112" spans="1:50" s="16" customFormat="1" ht="12" customHeight="1"/>
    <row r="113" s="16" customFormat="1" ht="12" customHeight="1"/>
    <row r="114" s="16" customFormat="1" ht="12" customHeight="1"/>
    <row r="115" s="16" customFormat="1" ht="12" customHeight="1"/>
    <row r="116" s="16" customFormat="1" ht="12" customHeight="1"/>
    <row r="117" s="16" customFormat="1" ht="12" customHeight="1"/>
    <row r="118" s="12" customFormat="1" ht="11.25"/>
    <row r="119" s="12" customFormat="1" ht="11.25"/>
    <row r="120" s="12" customFormat="1" ht="11.25"/>
    <row r="121" s="12" customFormat="1" ht="11.25"/>
    <row r="122" s="12" customFormat="1" ht="11.25"/>
    <row r="123" s="12" customFormat="1" ht="11.25"/>
    <row r="124" s="12" customFormat="1" ht="11.25"/>
    <row r="125" s="12" customFormat="1" ht="11.25"/>
    <row r="126" s="12" customFormat="1" ht="11.25"/>
    <row r="127" s="12" customFormat="1" ht="11.25"/>
    <row r="128" s="12" customFormat="1" ht="11.25"/>
    <row r="129" s="12" customFormat="1" ht="11.25"/>
    <row r="130" s="12" customFormat="1" ht="11.25"/>
    <row r="131" s="12" customFormat="1" ht="11.25"/>
    <row r="132" s="12" customFormat="1" ht="11.25"/>
    <row r="133" s="12" customFormat="1" ht="11.25"/>
    <row r="134" s="12" customFormat="1" ht="11.25"/>
    <row r="135" s="12" customFormat="1" ht="11.25"/>
    <row r="136" s="12" customFormat="1" ht="11.25"/>
    <row r="137" s="12" customFormat="1" ht="11.25"/>
    <row r="138" s="12" customFormat="1" ht="11.25"/>
    <row r="139" s="12" customFormat="1" ht="11.25"/>
    <row r="140" s="12" customFormat="1" ht="11.25"/>
    <row r="141" s="12" customFormat="1" ht="11.25"/>
    <row r="142" s="12" customFormat="1" ht="11.25"/>
    <row r="143" s="12" customFormat="1" ht="11.25"/>
    <row r="144" s="12" customFormat="1" ht="11.25"/>
    <row r="145" s="12" customFormat="1" ht="11.25"/>
    <row r="146" s="12" customFormat="1" ht="11.25"/>
    <row r="147" s="12" customFormat="1" ht="11.25"/>
    <row r="148" s="12" customFormat="1" ht="11.25"/>
    <row r="149" s="12" customFormat="1" ht="11.25"/>
    <row r="150" s="12" customFormat="1" ht="11.25"/>
    <row r="151" s="12" customFormat="1" ht="11.25"/>
    <row r="152" s="12" customFormat="1" ht="11.25"/>
    <row r="153" s="12" customFormat="1" ht="11.25"/>
    <row r="154" s="12" customFormat="1" ht="11.25"/>
    <row r="155" s="12" customFormat="1" ht="11.25"/>
    <row r="156" s="12" customFormat="1" ht="11.25"/>
    <row r="157" s="12" customFormat="1" ht="11.25"/>
    <row r="158" s="12" customFormat="1" ht="11.25"/>
    <row r="159" s="12" customFormat="1" ht="11.25"/>
    <row r="160" s="12" customFormat="1" ht="11.25"/>
    <row r="161" s="12" customFormat="1" ht="11.25"/>
    <row r="162" s="12" customFormat="1" ht="11.25"/>
    <row r="163" s="12" customFormat="1" ht="11.25"/>
    <row r="164" s="12" customFormat="1" ht="11.25"/>
    <row r="165" s="12" customFormat="1" ht="11.25"/>
    <row r="166" s="12" customFormat="1" ht="11.25"/>
    <row r="167" s="12" customFormat="1" ht="11.25"/>
    <row r="168" s="12" customFormat="1" ht="11.25"/>
    <row r="169" s="12" customFormat="1" ht="11.25"/>
    <row r="170" s="12" customFormat="1" ht="11.25"/>
    <row r="171" s="12" customFormat="1" ht="11.25"/>
    <row r="172" s="12" customFormat="1" ht="11.25"/>
    <row r="173" s="12" customFormat="1" ht="11.25"/>
    <row r="174" s="12" customFormat="1" ht="11.25"/>
    <row r="175" s="12" customFormat="1" ht="11.25"/>
    <row r="176" s="12" customFormat="1" ht="11.25"/>
    <row r="177" s="12" customFormat="1" ht="11.25"/>
    <row r="178" s="12" customFormat="1" ht="11.25"/>
    <row r="179" s="12" customFormat="1" ht="11.25"/>
    <row r="180" s="12" customFormat="1" ht="11.25"/>
    <row r="181" s="12" customFormat="1" ht="11.25"/>
    <row r="182" s="12" customFormat="1" ht="11.25"/>
    <row r="183" s="12" customFormat="1" ht="11.25"/>
    <row r="184" s="12" customFormat="1" ht="11.25"/>
    <row r="185" s="12" customFormat="1" ht="11.25"/>
    <row r="186" s="12" customFormat="1" ht="11.25"/>
    <row r="187" s="12" customFormat="1" ht="11.25"/>
    <row r="188" s="12" customFormat="1" ht="11.25"/>
    <row r="189" s="12" customFormat="1" ht="11.25"/>
    <row r="190" s="12" customFormat="1" ht="11.25"/>
    <row r="191" s="12" customFormat="1" ht="11.25"/>
    <row r="192" s="12" customFormat="1" ht="11.25"/>
    <row r="193" s="12" customFormat="1" ht="11.25"/>
    <row r="194" s="12" customFormat="1" ht="11.25"/>
    <row r="195" s="12" customFormat="1" ht="11.25"/>
    <row r="196" s="12" customFormat="1" ht="11.25"/>
    <row r="197" s="12" customFormat="1" ht="11.25"/>
    <row r="198" s="12" customFormat="1" ht="11.25"/>
    <row r="199" s="12" customFormat="1" ht="11.25"/>
    <row r="200" s="12" customFormat="1" ht="11.25"/>
    <row r="201" s="12" customFormat="1" ht="11.25"/>
    <row r="202" s="12" customFormat="1" ht="11.25"/>
    <row r="203" s="12" customFormat="1" ht="11.25"/>
    <row r="204" s="12" customFormat="1" ht="11.25"/>
    <row r="205" s="12" customFormat="1" ht="11.25"/>
    <row r="206" s="12" customFormat="1" ht="11.25"/>
    <row r="207" s="12" customFormat="1" ht="11.25"/>
    <row r="208" s="12" customFormat="1" ht="11.25"/>
    <row r="209" s="12" customFormat="1" ht="11.25"/>
    <row r="210" s="12" customFormat="1" ht="11.25"/>
    <row r="211" s="12" customFormat="1" ht="11.25"/>
    <row r="212" s="12" customFormat="1" ht="11.25"/>
    <row r="213" s="12" customFormat="1" ht="11.25"/>
    <row r="214" s="12" customFormat="1" ht="11.25"/>
    <row r="215" s="12" customFormat="1" ht="11.25"/>
    <row r="216" s="12" customFormat="1" ht="11.25"/>
    <row r="217" s="12" customFormat="1" ht="11.25"/>
    <row r="218" s="12" customFormat="1" ht="11.25"/>
    <row r="219" s="12" customFormat="1" ht="11.25"/>
    <row r="220" s="12" customFormat="1" ht="11.25"/>
    <row r="221" s="12" customFormat="1" ht="11.25"/>
    <row r="222" s="12" customFormat="1" ht="11.25"/>
    <row r="223" s="12" customFormat="1" ht="11.25"/>
    <row r="224" s="12" customFormat="1" ht="11.25"/>
    <row r="225" s="12" customFormat="1" ht="11.25"/>
    <row r="226" s="12" customFormat="1" ht="11.25"/>
    <row r="227" s="12" customFormat="1" ht="11.25"/>
    <row r="228" s="12" customFormat="1" ht="11.25"/>
    <row r="229" s="12" customFormat="1" ht="11.25"/>
    <row r="230" s="12" customFormat="1" ht="11.25"/>
    <row r="231" s="12" customFormat="1" ht="11.25"/>
    <row r="232" s="12" customFormat="1" ht="11.25"/>
    <row r="233" s="12" customFormat="1" ht="11.25"/>
    <row r="234" s="12" customFormat="1" ht="11.25"/>
    <row r="235" s="12" customFormat="1" ht="11.25"/>
    <row r="236" s="12" customFormat="1" ht="11.25"/>
    <row r="237" s="12" customFormat="1" ht="11.25"/>
    <row r="238" s="12" customFormat="1" ht="11.25"/>
    <row r="239" s="12" customFormat="1" ht="11.25"/>
    <row r="240" s="12" customFormat="1" ht="11.25"/>
    <row r="241" s="12" customFormat="1" ht="11.25"/>
    <row r="242" s="12" customFormat="1" ht="11.25"/>
    <row r="243" s="12" customFormat="1" ht="11.25"/>
    <row r="244" s="12" customFormat="1" ht="11.25"/>
    <row r="245" s="12" customFormat="1" ht="11.25"/>
    <row r="246" s="12" customFormat="1" ht="11.25"/>
    <row r="247" s="12" customFormat="1" ht="11.25"/>
    <row r="248" s="12" customFormat="1" ht="11.25"/>
    <row r="249" s="12" customFormat="1" ht="11.25"/>
    <row r="250" s="12" customFormat="1" ht="11.25"/>
    <row r="251" s="12" customFormat="1" ht="11.25"/>
    <row r="252" s="12" customFormat="1" ht="11.25"/>
    <row r="253" s="12" customFormat="1" ht="11.25"/>
    <row r="254" s="12" customFormat="1" ht="11.25"/>
    <row r="255" s="12" customFormat="1" ht="11.25"/>
    <row r="256" s="12" customFormat="1" ht="11.25"/>
    <row r="257" s="12" customFormat="1" ht="11.25"/>
    <row r="258" s="12" customFormat="1" ht="11.25"/>
    <row r="259" s="12" customFormat="1" ht="11.25"/>
    <row r="260" s="12" customFormat="1" ht="11.25"/>
    <row r="261" s="12" customFormat="1" ht="11.25"/>
    <row r="262" s="12" customFormat="1" ht="11.25"/>
    <row r="263" s="12" customFormat="1" ht="11.25"/>
    <row r="264" s="12" customFormat="1" ht="11.25"/>
    <row r="265" s="12" customFormat="1" ht="11.25"/>
    <row r="266" s="12" customFormat="1" ht="11.25"/>
    <row r="267" s="12" customFormat="1" ht="11.25"/>
    <row r="268" s="12" customFormat="1" ht="11.25"/>
    <row r="269" s="12" customFormat="1" ht="11.25"/>
    <row r="270" s="12" customFormat="1" ht="11.25"/>
    <row r="271" s="12" customFormat="1" ht="11.25"/>
    <row r="272" s="12" customFormat="1" ht="11.25"/>
    <row r="273" s="12" customFormat="1" ht="11.25"/>
    <row r="274" s="12" customFormat="1" ht="11.25"/>
    <row r="275" s="12" customFormat="1" ht="11.25"/>
    <row r="276" s="12" customFormat="1" ht="11.25"/>
    <row r="277" s="12" customFormat="1" ht="11.25"/>
    <row r="278" s="12" customFormat="1" ht="11.25"/>
    <row r="279" s="12" customFormat="1" ht="11.25"/>
    <row r="280" s="12" customFormat="1" ht="11.25"/>
    <row r="281" s="12" customFormat="1" ht="11.25"/>
    <row r="282" s="12" customFormat="1" ht="11.25"/>
    <row r="283" s="12" customFormat="1" ht="11.25"/>
    <row r="284" s="12" customFormat="1" ht="11.25"/>
    <row r="285" s="12" customFormat="1" ht="11.25"/>
    <row r="286" s="12" customFormat="1" ht="11.25"/>
    <row r="287" s="12" customFormat="1" ht="11.25"/>
    <row r="288" s="12" customFormat="1" ht="11.25"/>
    <row r="289" s="12" customFormat="1" ht="11.25"/>
    <row r="290" s="12" customFormat="1" ht="11.25"/>
    <row r="291" s="12" customFormat="1" ht="11.25"/>
    <row r="292" s="12" customFormat="1" ht="11.25"/>
    <row r="293" s="12" customFormat="1" ht="11.25"/>
    <row r="294" s="12" customFormat="1" ht="11.25"/>
    <row r="295" s="12" customFormat="1" ht="11.25"/>
    <row r="296" s="12" customFormat="1" ht="11.25"/>
    <row r="297" s="12" customFormat="1" ht="11.25"/>
    <row r="298" s="12" customFormat="1" ht="11.25"/>
    <row r="299" s="12" customFormat="1" ht="11.25"/>
    <row r="300" s="12" customFormat="1" ht="11.25"/>
    <row r="301" s="12" customFormat="1" ht="11.25"/>
    <row r="302" s="12" customFormat="1" ht="11.25"/>
    <row r="303" s="12" customFormat="1" ht="11.25"/>
    <row r="304" s="12" customFormat="1" ht="11.25"/>
    <row r="305" s="12" customFormat="1" ht="11.25"/>
    <row r="306" s="12" customFormat="1" ht="11.25"/>
    <row r="307" s="12" customFormat="1" ht="11.25"/>
    <row r="308" s="12" customFormat="1" ht="11.25"/>
    <row r="309" s="12" customFormat="1" ht="11.25"/>
    <row r="310" s="12" customFormat="1" ht="11.25"/>
    <row r="311" s="12" customFormat="1" ht="11.25"/>
    <row r="312" s="12" customFormat="1" ht="11.25"/>
    <row r="313" s="12" customFormat="1" ht="11.25"/>
    <row r="314" s="12" customFormat="1" ht="11.25"/>
    <row r="315" s="12" customFormat="1" ht="11.25"/>
    <row r="316" s="12" customFormat="1" ht="11.25"/>
    <row r="317" s="12" customFormat="1" ht="11.25"/>
    <row r="318" s="12" customFormat="1" ht="11.25"/>
    <row r="319" s="12" customFormat="1" ht="11.25"/>
    <row r="320" s="12" customFormat="1" ht="11.25"/>
    <row r="321" s="12" customFormat="1" ht="11.25"/>
    <row r="322" s="12" customFormat="1" ht="11.25"/>
    <row r="323" s="12" customFormat="1" ht="11.25"/>
    <row r="324" s="12" customFormat="1" ht="11.25"/>
    <row r="325" s="12" customFormat="1" ht="11.25"/>
    <row r="326" s="12" customFormat="1" ht="11.25"/>
    <row r="327" s="12" customFormat="1" ht="11.25"/>
    <row r="328" s="12" customFormat="1" ht="11.25"/>
    <row r="329" s="12" customFormat="1" ht="11.25"/>
    <row r="330" s="12" customFormat="1" ht="11.25"/>
    <row r="331" s="12" customFormat="1" ht="11.25"/>
    <row r="332" s="12" customFormat="1" ht="11.25"/>
    <row r="333" s="12" customFormat="1" ht="11.25"/>
    <row r="334" s="12" customFormat="1" ht="11.25"/>
    <row r="335" s="12" customFormat="1" ht="11.25"/>
    <row r="336" s="12" customFormat="1" ht="11.25"/>
    <row r="337" s="12" customFormat="1" ht="11.25"/>
    <row r="338" s="12" customFormat="1" ht="11.25"/>
    <row r="339" s="12" customFormat="1" ht="11.25"/>
    <row r="340" s="12" customFormat="1" ht="11.25"/>
    <row r="341" s="12" customFormat="1" ht="11.25"/>
    <row r="342" s="12" customFormat="1" ht="11.25"/>
    <row r="343" s="12" customFormat="1" ht="11.25"/>
    <row r="344" s="12" customFormat="1" ht="11.25"/>
    <row r="345" s="12" customFormat="1" ht="11.25"/>
    <row r="346" s="12" customFormat="1" ht="11.25"/>
    <row r="347" s="12" customFormat="1" ht="11.25"/>
    <row r="348" s="12" customFormat="1" ht="11.25"/>
    <row r="349" s="12" customFormat="1" ht="11.25"/>
    <row r="350" s="12" customFormat="1" ht="11.25"/>
    <row r="351" s="12" customFormat="1" ht="11.25"/>
    <row r="352" s="12" customFormat="1" ht="11.25"/>
    <row r="353" s="12" customFormat="1" ht="11.25"/>
    <row r="354" s="12" customFormat="1" ht="11.25"/>
    <row r="355" s="12" customFormat="1" ht="11.25"/>
    <row r="356" s="12" customFormat="1" ht="11.25"/>
    <row r="357" s="12" customFormat="1" ht="11.25"/>
    <row r="358" s="12" customFormat="1" ht="11.25"/>
    <row r="359" s="12" customFormat="1" ht="11.25"/>
    <row r="360" s="12" customFormat="1" ht="11.25"/>
    <row r="361" s="12" customFormat="1" ht="11.25"/>
    <row r="362" s="12" customFormat="1" ht="11.25"/>
    <row r="363" s="12" customFormat="1" ht="11.25"/>
    <row r="364" s="12" customFormat="1" ht="11.25"/>
    <row r="365" s="12" customFormat="1" ht="11.25"/>
    <row r="366" s="12" customFormat="1" ht="11.25"/>
    <row r="367" s="12" customFormat="1" ht="11.25"/>
    <row r="368" s="12" customFormat="1" ht="11.25"/>
    <row r="369" s="12" customFormat="1" ht="11.25"/>
    <row r="370" s="12" customFormat="1" ht="11.25"/>
    <row r="371" s="12" customFormat="1" ht="11.25"/>
    <row r="372" s="12" customFormat="1" ht="11.25"/>
    <row r="373" s="12" customFormat="1" ht="11.25"/>
    <row r="374" s="12" customFormat="1" ht="11.25"/>
    <row r="375" s="12" customFormat="1" ht="11.25"/>
    <row r="376" s="12" customFormat="1" ht="11.25"/>
    <row r="377" s="12" customFormat="1" ht="11.25"/>
    <row r="378" s="12" customFormat="1" ht="11.25"/>
    <row r="379" s="12" customFormat="1" ht="11.25"/>
    <row r="380" s="12" customFormat="1" ht="11.25"/>
    <row r="381" s="12" customFormat="1" ht="11.25"/>
    <row r="382" s="12" customFormat="1" ht="11.25"/>
    <row r="383" s="12" customFormat="1" ht="11.25"/>
    <row r="384" s="12" customFormat="1" ht="11.25"/>
    <row r="385" s="12" customFormat="1" ht="11.25"/>
    <row r="386" s="12" customFormat="1" ht="11.25"/>
    <row r="387" s="12" customFormat="1" ht="11.25"/>
    <row r="388" s="12" customFormat="1" ht="11.25"/>
    <row r="389" s="12" customFormat="1" ht="11.25"/>
    <row r="390" s="12" customFormat="1" ht="11.25"/>
    <row r="391" s="12" customFormat="1" ht="11.25"/>
    <row r="392" s="12" customFormat="1" ht="11.25"/>
    <row r="393" s="12" customFormat="1" ht="11.25"/>
    <row r="394" s="12" customFormat="1" ht="11.25"/>
    <row r="395" s="12" customFormat="1" ht="11.25"/>
    <row r="396" s="12" customFormat="1" ht="11.25"/>
    <row r="397" s="12" customFormat="1" ht="11.25"/>
    <row r="398" s="12" customFormat="1" ht="11.25"/>
    <row r="399" s="12" customFormat="1" ht="11.25"/>
    <row r="400" s="12" customFormat="1" ht="11.25"/>
    <row r="401" s="12" customFormat="1" ht="11.25"/>
    <row r="402" s="12" customFormat="1" ht="11.25"/>
    <row r="403" s="12" customFormat="1" ht="11.25"/>
    <row r="404" s="12" customFormat="1" ht="11.25"/>
    <row r="405" s="12" customFormat="1" ht="11.25"/>
    <row r="406" s="12" customFormat="1" ht="11.25"/>
    <row r="407" s="12" customFormat="1" ht="11.25"/>
    <row r="408" s="12" customFormat="1" ht="11.25"/>
    <row r="409" s="12" customFormat="1" ht="11.25"/>
    <row r="410" s="12" customFormat="1" ht="11.25"/>
    <row r="411" s="12" customFormat="1" ht="11.25"/>
    <row r="412" s="12" customFormat="1" ht="11.25"/>
    <row r="413" s="12" customFormat="1" ht="11.25"/>
    <row r="414" s="12" customFormat="1" ht="11.25"/>
    <row r="415" s="12" customFormat="1" ht="11.25"/>
    <row r="416" s="12" customFormat="1" ht="11.25"/>
    <row r="417" s="12" customFormat="1" ht="11.25"/>
    <row r="418" s="12" customFormat="1" ht="11.25"/>
    <row r="419" s="12" customFormat="1" ht="11.25"/>
    <row r="420" s="12" customFormat="1" ht="11.25"/>
    <row r="421" s="12" customFormat="1" ht="11.25"/>
  </sheetData>
  <sheetProtection algorithmName="SHA-512" hashValue="778rtBvWeuyzWCA8ioUBuSSUfAURkYRFVO2g8dqRxgZkhsDd7RdejD8WU4Ul8LbY9mY0516Xt5WjEVu7f4jCrw==" saltValue="Sz0goEUE8UBkSoosAyX9qQ==" spinCount="100000" sheet="1" objects="1" scenarios="1"/>
  <conditionalFormatting sqref="AR17:AX19 AR51:AX52 AR79:AX79 AX20:AX50 AR54:AX59 AX53 AX60:AX78 AX86 AR85:AX85 AX84 AR81:AX81 AX80 AR83:AX83 AX82">
    <cfRule type="cellIs" dxfId="1" priority="2" operator="equal">
      <formula>0</formula>
    </cfRule>
  </conditionalFormatting>
  <conditionalFormatting sqref="AX89:AX91">
    <cfRule type="cellIs" dxfId="0" priority="1" operator="equal">
      <formula>0</formula>
    </cfRule>
  </conditionalFormatting>
  <dataValidations count="1">
    <dataValidation type="whole" allowBlank="1" showErrorMessage="1" errorTitle="Error" error="De conformidad a lo establecido en las Consideraciones Generales de la Guía para la Integración de la Cuenta Pública 2017, la información debe presentar las cifras en pesos sin DECIMALES." sqref="AR20:AW50 AR60:AW91">
      <formula1>-999999999999999000</formula1>
      <formula2>999999999999999000</formula2>
    </dataValidation>
  </dataValidations>
  <pageMargins left="0.59055118110236227" right="0" top="0" bottom="0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Formato5_LDF</vt:lpstr>
      <vt:lpstr>Hoja1</vt:lpstr>
      <vt:lpstr>Formato5_LDF!Área_de_impresión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SFINANZAS</dc:creator>
  <cp:lastModifiedBy>angel jimenez gonzalez</cp:lastModifiedBy>
  <cp:lastPrinted>2018-04-12T22:17:04Z</cp:lastPrinted>
  <dcterms:created xsi:type="dcterms:W3CDTF">2013-01-16T23:17:51Z</dcterms:created>
  <dcterms:modified xsi:type="dcterms:W3CDTF">2018-04-19T16:51:21Z</dcterms:modified>
</cp:coreProperties>
</file>